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Board of Directors\financials\2018\"/>
    </mc:Choice>
  </mc:AlternateContent>
  <bookViews>
    <workbookView xWindow="0" yWindow="0" windowWidth="24000" windowHeight="9135" activeTab="1"/>
  </bookViews>
  <sheets>
    <sheet name="QuickBooks Desktop Export Tips" sheetId="2" r:id="rId1"/>
    <sheet name="Sheet1" sheetId="1" r:id="rId2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Titles" localSheetId="1">Sheet1!$A:$F,Sheet1!$1:$2</definedName>
    <definedName name="QB_COLUMN_290" localSheetId="1" hidden="1">Sheet1!$BC$1</definedName>
    <definedName name="QB_COLUMN_59201" localSheetId="1" hidden="1">Sheet1!$G$2</definedName>
    <definedName name="QB_COLUMN_592010" localSheetId="1" hidden="1">Sheet1!$CA$2</definedName>
    <definedName name="QB_COLUMN_592011" localSheetId="1" hidden="1">Sheet1!$CI$2</definedName>
    <definedName name="QB_COLUMN_592012" localSheetId="1" hidden="1">Sheet1!$CQ$2</definedName>
    <definedName name="QB_COLUMN_59202" localSheetId="1" hidden="1">Sheet1!$O$2</definedName>
    <definedName name="QB_COLUMN_59203" localSheetId="1" hidden="1">Sheet1!$W$2</definedName>
    <definedName name="QB_COLUMN_59204" localSheetId="1" hidden="1">Sheet1!$AE$2</definedName>
    <definedName name="QB_COLUMN_59205" localSheetId="1" hidden="1">Sheet1!$AM$2</definedName>
    <definedName name="QB_COLUMN_59206" localSheetId="1" hidden="1">Sheet1!$AU$2</definedName>
    <definedName name="QB_COLUMN_59207" localSheetId="1" hidden="1">Sheet1!$BC$2</definedName>
    <definedName name="QB_COLUMN_59208" localSheetId="1" hidden="1">Sheet1!$BK$2</definedName>
    <definedName name="QB_COLUMN_59209" localSheetId="1" hidden="1">Sheet1!$BS$2</definedName>
    <definedName name="QB_COLUMN_59300" localSheetId="1" hidden="1">Sheet1!$CY$2</definedName>
    <definedName name="QB_COLUMN_63620" localSheetId="1" hidden="1">Sheet1!$DC$2</definedName>
    <definedName name="QB_COLUMN_63621" localSheetId="1" hidden="1">Sheet1!$K$2</definedName>
    <definedName name="QB_COLUMN_636210" localSheetId="1" hidden="1">Sheet1!$CE$2</definedName>
    <definedName name="QB_COLUMN_636211" localSheetId="1" hidden="1">Sheet1!$CM$2</definedName>
    <definedName name="QB_COLUMN_636212" localSheetId="1" hidden="1">Sheet1!$CU$2</definedName>
    <definedName name="QB_COLUMN_63622" localSheetId="1" hidden="1">Sheet1!$S$2</definedName>
    <definedName name="QB_COLUMN_63623" localSheetId="1" hidden="1">Sheet1!$AA$2</definedName>
    <definedName name="QB_COLUMN_63624" localSheetId="1" hidden="1">Sheet1!$AI$2</definedName>
    <definedName name="QB_COLUMN_63625" localSheetId="1" hidden="1">Sheet1!$AQ$2</definedName>
    <definedName name="QB_COLUMN_63626" localSheetId="1" hidden="1">Sheet1!$AY$2</definedName>
    <definedName name="QB_COLUMN_63627" localSheetId="1" hidden="1">Sheet1!$BG$2</definedName>
    <definedName name="QB_COLUMN_63628" localSheetId="1" hidden="1">Sheet1!$BO$2</definedName>
    <definedName name="QB_COLUMN_63629" localSheetId="1" hidden="1">Sheet1!$BW$2</definedName>
    <definedName name="QB_COLUMN_64430" localSheetId="1" hidden="1">Sheet1!$DE$2</definedName>
    <definedName name="QB_COLUMN_64431" localSheetId="1" hidden="1">Sheet1!$M$2</definedName>
    <definedName name="QB_COLUMN_644310" localSheetId="1" hidden="1">Sheet1!$CG$2</definedName>
    <definedName name="QB_COLUMN_644311" localSheetId="1" hidden="1">Sheet1!$CO$2</definedName>
    <definedName name="QB_COLUMN_644312" localSheetId="1" hidden="1">Sheet1!$CW$2</definedName>
    <definedName name="QB_COLUMN_64432" localSheetId="1" hidden="1">Sheet1!$U$2</definedName>
    <definedName name="QB_COLUMN_64433" localSheetId="1" hidden="1">Sheet1!$AC$2</definedName>
    <definedName name="QB_COLUMN_64434" localSheetId="1" hidden="1">Sheet1!$AK$2</definedName>
    <definedName name="QB_COLUMN_64435" localSheetId="1" hidden="1">Sheet1!$AS$2</definedName>
    <definedName name="QB_COLUMN_64436" localSheetId="1" hidden="1">Sheet1!$BA$2</definedName>
    <definedName name="QB_COLUMN_64437" localSheetId="1" hidden="1">Sheet1!$BI$2</definedName>
    <definedName name="QB_COLUMN_64438" localSheetId="1" hidden="1">Sheet1!$BQ$2</definedName>
    <definedName name="QB_COLUMN_64439" localSheetId="1" hidden="1">Sheet1!$BY$2</definedName>
    <definedName name="QB_COLUMN_76211" localSheetId="1" hidden="1">Sheet1!$I$2</definedName>
    <definedName name="QB_COLUMN_762110" localSheetId="1" hidden="1">Sheet1!$CC$2</definedName>
    <definedName name="QB_COLUMN_762111" localSheetId="1" hidden="1">Sheet1!$CK$2</definedName>
    <definedName name="QB_COLUMN_762112" localSheetId="1" hidden="1">Sheet1!$CS$2</definedName>
    <definedName name="QB_COLUMN_76212" localSheetId="1" hidden="1">Sheet1!$Q$2</definedName>
    <definedName name="QB_COLUMN_76213" localSheetId="1" hidden="1">Sheet1!$Y$2</definedName>
    <definedName name="QB_COLUMN_76214" localSheetId="1" hidden="1">Sheet1!$AG$2</definedName>
    <definedName name="QB_COLUMN_76215" localSheetId="1" hidden="1">Sheet1!$AO$2</definedName>
    <definedName name="QB_COLUMN_76216" localSheetId="1" hidden="1">Sheet1!$AW$2</definedName>
    <definedName name="QB_COLUMN_76217" localSheetId="1" hidden="1">Sheet1!$BE$2</definedName>
    <definedName name="QB_COLUMN_76218" localSheetId="1" hidden="1">Sheet1!$BM$2</definedName>
    <definedName name="QB_COLUMN_76219" localSheetId="1" hidden="1">Sheet1!$BU$2</definedName>
    <definedName name="QB_COLUMN_76310" localSheetId="1" hidden="1">Sheet1!$DA$2</definedName>
    <definedName name="QB_DATA_0" localSheetId="1" hidden="1">Sheet1!$6:$6,Sheet1!$7:$7,Sheet1!$11:$11,Sheet1!$12:$12,Sheet1!$15:$15,Sheet1!$18:$18,Sheet1!$19:$19,Sheet1!$20:$20,Sheet1!$21:$21,Sheet1!$22:$22,Sheet1!$23:$23,Sheet1!$26:$26,Sheet1!$27:$27,Sheet1!$28:$28,Sheet1!$29:$29,Sheet1!$33:$33</definedName>
    <definedName name="QB_DATA_1" localSheetId="1" hidden="1">Sheet1!$34:$34,Sheet1!$35:$35,Sheet1!$36:$36,Sheet1!$38:$38,Sheet1!$43:$43,Sheet1!$44:$44,Sheet1!$47:$47,Sheet1!$48:$48,Sheet1!$49:$49,Sheet1!$51:$51,Sheet1!$52:$52,Sheet1!$55:$55,Sheet1!$56:$56,Sheet1!$59:$59,Sheet1!$60:$60,Sheet1!$61:$61</definedName>
    <definedName name="QB_DATA_2" localSheetId="1" hidden="1">Sheet1!$64:$64,Sheet1!$65:$65,Sheet1!$66:$66,Sheet1!$67:$67,Sheet1!$68:$68,Sheet1!$71:$71,Sheet1!$73:$73,Sheet1!$74:$74,Sheet1!$75:$75,Sheet1!$76:$76,Sheet1!$78:$78,Sheet1!$81:$81,Sheet1!$82:$82,Sheet1!$84:$84,Sheet1!$85:$85,Sheet1!$86:$86</definedName>
    <definedName name="QB_DATA_3" localSheetId="1" hidden="1">Sheet1!$87:$87,Sheet1!$90:$90,Sheet1!$91:$91,Sheet1!$92:$92,Sheet1!$93:$93,Sheet1!$95:$95,Sheet1!$96:$96,Sheet1!$97:$97,Sheet1!$98:$98,Sheet1!$99:$99,Sheet1!$100:$100,Sheet1!$101:$101,Sheet1!$102:$102,Sheet1!$103:$103,Sheet1!$104:$104,Sheet1!$107:$107</definedName>
    <definedName name="QB_DATA_4" localSheetId="1" hidden="1">Sheet1!$108:$108,Sheet1!$109:$109,Sheet1!$110:$110</definedName>
    <definedName name="QB_FORMULA_0" localSheetId="1" hidden="1">Sheet1!$K$6,Sheet1!$M$6,Sheet1!$S$6,Sheet1!$U$6,Sheet1!$AA$6,Sheet1!$AC$6,Sheet1!$AI$6,Sheet1!$AK$6,Sheet1!$AQ$6,Sheet1!$AS$6,Sheet1!$AY$6,Sheet1!$BA$6,Sheet1!$BG$6,Sheet1!$BI$6,Sheet1!$BO$6,Sheet1!$BQ$6</definedName>
    <definedName name="QB_FORMULA_1" localSheetId="1" hidden="1">Sheet1!$BW$6,Sheet1!$BY$6,Sheet1!$CE$6,Sheet1!$CG$6,Sheet1!$CM$6,Sheet1!$CO$6,Sheet1!$CU$6,Sheet1!$CW$6,Sheet1!$CY$6,Sheet1!$DA$6,Sheet1!$DC$6,Sheet1!$DE$6,Sheet1!$K$7,Sheet1!$M$7,Sheet1!$S$7,Sheet1!$U$7</definedName>
    <definedName name="QB_FORMULA_10" localSheetId="1" hidden="1">Sheet1!$CY$12,Sheet1!$DA$12,Sheet1!$DC$12,Sheet1!$DE$12,Sheet1!$G$13,Sheet1!$I$13,Sheet1!$K$13,Sheet1!$M$13,Sheet1!$O$13,Sheet1!$Q$13,Sheet1!$S$13,Sheet1!$U$13,Sheet1!$W$13,Sheet1!$Y$13,Sheet1!$AA$13,Sheet1!$AC$13</definedName>
    <definedName name="QB_FORMULA_100" localSheetId="1" hidden="1">Sheet1!$DA$71,Sheet1!$DC$71,Sheet1!$DE$71,Sheet1!$K$73,Sheet1!$M$73,Sheet1!$S$73,Sheet1!$U$73,Sheet1!$AA$73,Sheet1!$AC$73,Sheet1!$AI$73,Sheet1!$AK$73,Sheet1!$AQ$73,Sheet1!$AS$73,Sheet1!$AY$73,Sheet1!$BA$73,Sheet1!$BG$73</definedName>
    <definedName name="QB_FORMULA_101" localSheetId="1" hidden="1">Sheet1!$BI$73,Sheet1!$BO$73,Sheet1!$BQ$73,Sheet1!$BW$73,Sheet1!$BY$73,Sheet1!$CE$73,Sheet1!$CG$73,Sheet1!$CM$73,Sheet1!$CO$73,Sheet1!$CU$73,Sheet1!$CW$73,Sheet1!$CY$73,Sheet1!$DA$73,Sheet1!$DC$73,Sheet1!$DE$73,Sheet1!$K$74</definedName>
    <definedName name="QB_FORMULA_102" localSheetId="1" hidden="1">Sheet1!$M$74,Sheet1!$S$74,Sheet1!$U$74,Sheet1!$AA$74,Sheet1!$AC$74,Sheet1!$AI$74,Sheet1!$AK$74,Sheet1!$AQ$74,Sheet1!$AS$74,Sheet1!$AY$74,Sheet1!$BA$74,Sheet1!$BG$74,Sheet1!$BI$74,Sheet1!$BO$74,Sheet1!$BQ$74,Sheet1!$BW$74</definedName>
    <definedName name="QB_FORMULA_103" localSheetId="1" hidden="1">Sheet1!$BY$74,Sheet1!$CE$74,Sheet1!$CG$74,Sheet1!$CM$74,Sheet1!$CO$74,Sheet1!$CU$74,Sheet1!$CW$74,Sheet1!$CY$74,Sheet1!$DA$74,Sheet1!$DC$74,Sheet1!$DE$74,Sheet1!$K$75,Sheet1!$M$75,Sheet1!$S$75,Sheet1!$U$75,Sheet1!$AA$75</definedName>
    <definedName name="QB_FORMULA_104" localSheetId="1" hidden="1">Sheet1!$AC$75,Sheet1!$AI$75,Sheet1!$AK$75,Sheet1!$AQ$75,Sheet1!$AS$75,Sheet1!$AY$75,Sheet1!$BA$75,Sheet1!$BG$75,Sheet1!$BI$75,Sheet1!$BO$75,Sheet1!$BQ$75,Sheet1!$BW$75,Sheet1!$BY$75,Sheet1!$CE$75,Sheet1!$CG$75,Sheet1!$CM$75</definedName>
    <definedName name="QB_FORMULA_105" localSheetId="1" hidden="1">Sheet1!$CO$75,Sheet1!$CU$75,Sheet1!$CW$75,Sheet1!$CY$75,Sheet1!$DA$75,Sheet1!$DC$75,Sheet1!$DE$75,Sheet1!$K$76,Sheet1!$M$76,Sheet1!$S$76,Sheet1!$U$76,Sheet1!$AA$76,Sheet1!$AC$76,Sheet1!$AI$76,Sheet1!$AK$76,Sheet1!$AQ$76</definedName>
    <definedName name="QB_FORMULA_106" localSheetId="1" hidden="1">Sheet1!$AS$76,Sheet1!$AY$76,Sheet1!$BA$76,Sheet1!$BG$76,Sheet1!$BI$76,Sheet1!$BO$76,Sheet1!$BQ$76,Sheet1!$BW$76,Sheet1!$BY$76,Sheet1!$CE$76,Sheet1!$CG$76,Sheet1!$CM$76,Sheet1!$CO$76,Sheet1!$CU$76,Sheet1!$CW$76,Sheet1!$CY$76</definedName>
    <definedName name="QB_FORMULA_107" localSheetId="1" hidden="1">Sheet1!$DA$76,Sheet1!$DC$76,Sheet1!$DE$76,Sheet1!$G$77,Sheet1!$I$77,Sheet1!$K$77,Sheet1!$M$77,Sheet1!$O$77,Sheet1!$Q$77,Sheet1!$S$77,Sheet1!$U$77,Sheet1!$W$77,Sheet1!$Y$77,Sheet1!$AA$77,Sheet1!$AC$77,Sheet1!$AE$77</definedName>
    <definedName name="QB_FORMULA_108" localSheetId="1" hidden="1">Sheet1!$AG$77,Sheet1!$AI$77,Sheet1!$AK$77,Sheet1!$AM$77,Sheet1!$AO$77,Sheet1!$AQ$77,Sheet1!$AS$77,Sheet1!$AU$77,Sheet1!$AW$77,Sheet1!$AY$77,Sheet1!$BA$77,Sheet1!$BC$77,Sheet1!$BE$77,Sheet1!$BG$77,Sheet1!$BI$77,Sheet1!$BK$77</definedName>
    <definedName name="QB_FORMULA_109" localSheetId="1" hidden="1">Sheet1!$BM$77,Sheet1!$BO$77,Sheet1!$BQ$77,Sheet1!$BS$77,Sheet1!$BU$77,Sheet1!$BW$77,Sheet1!$BY$77,Sheet1!$CA$77,Sheet1!$CC$77,Sheet1!$CE$77,Sheet1!$CG$77,Sheet1!$CI$77,Sheet1!$CK$77,Sheet1!$CM$77,Sheet1!$CO$77,Sheet1!$CQ$77</definedName>
    <definedName name="QB_FORMULA_11" localSheetId="1" hidden="1">Sheet1!$AE$13,Sheet1!$AG$13,Sheet1!$AI$13,Sheet1!$AK$13,Sheet1!$AM$13,Sheet1!$AO$13,Sheet1!$AQ$13,Sheet1!$AS$13,Sheet1!$AU$13,Sheet1!$AW$13,Sheet1!$AY$13,Sheet1!$BA$13,Sheet1!$BC$13,Sheet1!$BE$13,Sheet1!$BG$13,Sheet1!$BI$13</definedName>
    <definedName name="QB_FORMULA_110" localSheetId="1" hidden="1">Sheet1!$CS$77,Sheet1!$CU$77,Sheet1!$CW$77,Sheet1!$CY$77,Sheet1!$DA$77,Sheet1!$DC$77,Sheet1!$DE$77,Sheet1!$CY$78,Sheet1!$G$79,Sheet1!$I$79,Sheet1!$K$79,Sheet1!$M$79,Sheet1!$O$79,Sheet1!$Q$79,Sheet1!$S$79,Sheet1!$U$79</definedName>
    <definedName name="QB_FORMULA_111" localSheetId="1" hidden="1">Sheet1!$W$79,Sheet1!$Y$79,Sheet1!$AA$79,Sheet1!$AC$79,Sheet1!$AE$79,Sheet1!$AG$79,Sheet1!$AI$79,Sheet1!$AK$79,Sheet1!$AM$79,Sheet1!$AO$79,Sheet1!$AQ$79,Sheet1!$AS$79,Sheet1!$AU$79,Sheet1!$AW$79,Sheet1!$AY$79,Sheet1!$BA$79</definedName>
    <definedName name="QB_FORMULA_112" localSheetId="1" hidden="1">Sheet1!$BC$79,Sheet1!$BE$79,Sheet1!$BG$79,Sheet1!$BI$79,Sheet1!$BK$79,Sheet1!$BM$79,Sheet1!$BO$79,Sheet1!$BQ$79,Sheet1!$BS$79,Sheet1!$BU$79,Sheet1!$BW$79,Sheet1!$BY$79,Sheet1!$CA$79,Sheet1!$CC$79,Sheet1!$CE$79,Sheet1!$CG$79</definedName>
    <definedName name="QB_FORMULA_113" localSheetId="1" hidden="1">Sheet1!$CI$79,Sheet1!$CK$79,Sheet1!$CM$79,Sheet1!$CO$79,Sheet1!$CQ$79,Sheet1!$CS$79,Sheet1!$CU$79,Sheet1!$CW$79,Sheet1!$CY$79,Sheet1!$DA$79,Sheet1!$DC$79,Sheet1!$DE$79,Sheet1!$K$81,Sheet1!$M$81,Sheet1!$S$81,Sheet1!$U$81</definedName>
    <definedName name="QB_FORMULA_114" localSheetId="1" hidden="1">Sheet1!$AA$81,Sheet1!$AC$81,Sheet1!$AI$81,Sheet1!$AK$81,Sheet1!$AQ$81,Sheet1!$AS$81,Sheet1!$AY$81,Sheet1!$BA$81,Sheet1!$BG$81,Sheet1!$BI$81,Sheet1!$BO$81,Sheet1!$BQ$81,Sheet1!$BW$81,Sheet1!$BY$81,Sheet1!$CE$81,Sheet1!$CG$81</definedName>
    <definedName name="QB_FORMULA_115" localSheetId="1" hidden="1">Sheet1!$CM$81,Sheet1!$CO$81,Sheet1!$CU$81,Sheet1!$CW$81,Sheet1!$CY$81,Sheet1!$DA$81,Sheet1!$DC$81,Sheet1!$DE$81,Sheet1!$K$82,Sheet1!$M$82,Sheet1!$S$82,Sheet1!$U$82,Sheet1!$AA$82,Sheet1!$AC$82,Sheet1!$AI$82,Sheet1!$AK$82</definedName>
    <definedName name="QB_FORMULA_116" localSheetId="1" hidden="1">Sheet1!$AQ$82,Sheet1!$AS$82,Sheet1!$AY$82,Sheet1!$BA$82,Sheet1!$BG$82,Sheet1!$BI$82,Sheet1!$BO$82,Sheet1!$BQ$82,Sheet1!$BW$82,Sheet1!$BY$82,Sheet1!$CE$82,Sheet1!$CG$82,Sheet1!$CM$82,Sheet1!$CO$82,Sheet1!$CU$82,Sheet1!$CW$82</definedName>
    <definedName name="QB_FORMULA_117" localSheetId="1" hidden="1">Sheet1!$CY$82,Sheet1!$DA$82,Sheet1!$DC$82,Sheet1!$DE$82,Sheet1!$K$84,Sheet1!$M$84,Sheet1!$S$84,Sheet1!$U$84,Sheet1!$AA$84,Sheet1!$AC$84,Sheet1!$AI$84,Sheet1!$AK$84,Sheet1!$AQ$84,Sheet1!$AS$84,Sheet1!$AY$84,Sheet1!$BA$84</definedName>
    <definedName name="QB_FORMULA_118" localSheetId="1" hidden="1">Sheet1!$BG$84,Sheet1!$BI$84,Sheet1!$BO$84,Sheet1!$BQ$84,Sheet1!$BW$84,Sheet1!$BY$84,Sheet1!$CE$84,Sheet1!$CG$84,Sheet1!$CM$84,Sheet1!$CO$84,Sheet1!$CU$84,Sheet1!$CW$84,Sheet1!$CY$84,Sheet1!$DA$84,Sheet1!$DC$84,Sheet1!$DE$84</definedName>
    <definedName name="QB_FORMULA_119" localSheetId="1" hidden="1">Sheet1!$K$85,Sheet1!$M$85,Sheet1!$S$85,Sheet1!$U$85,Sheet1!$AA$85,Sheet1!$AC$85,Sheet1!$AI$85,Sheet1!$AK$85,Sheet1!$AQ$85,Sheet1!$AS$85,Sheet1!$AY$85,Sheet1!$BA$85,Sheet1!$BG$85,Sheet1!$BI$85,Sheet1!$BO$85,Sheet1!$BQ$85</definedName>
    <definedName name="QB_FORMULA_12" localSheetId="1" hidden="1">Sheet1!$BK$13,Sheet1!$BM$13,Sheet1!$BO$13,Sheet1!$BQ$13,Sheet1!$BS$13,Sheet1!$BU$13,Sheet1!$BW$13,Sheet1!$BY$13,Sheet1!$CA$13,Sheet1!$CC$13,Sheet1!$CE$13,Sheet1!$CG$13,Sheet1!$CI$13,Sheet1!$CK$13,Sheet1!$CM$13,Sheet1!$CO$13</definedName>
    <definedName name="QB_FORMULA_120" localSheetId="1" hidden="1">Sheet1!$BW$85,Sheet1!$BY$85,Sheet1!$CE$85,Sheet1!$CG$85,Sheet1!$CM$85,Sheet1!$CO$85,Sheet1!$CU$85,Sheet1!$CW$85,Sheet1!$CY$85,Sheet1!$DA$85,Sheet1!$DC$85,Sheet1!$DE$85,Sheet1!$K$86,Sheet1!$M$86,Sheet1!$S$86,Sheet1!$U$86</definedName>
    <definedName name="QB_FORMULA_121" localSheetId="1" hidden="1">Sheet1!$AA$86,Sheet1!$AC$86,Sheet1!$AI$86,Sheet1!$AK$86,Sheet1!$AQ$86,Sheet1!$AS$86,Sheet1!$AY$86,Sheet1!$BA$86,Sheet1!$BG$86,Sheet1!$BI$86,Sheet1!$BO$86,Sheet1!$BQ$86,Sheet1!$BW$86,Sheet1!$BY$86,Sheet1!$CE$86,Sheet1!$CG$86</definedName>
    <definedName name="QB_FORMULA_122" localSheetId="1" hidden="1">Sheet1!$CM$86,Sheet1!$CO$86,Sheet1!$CU$86,Sheet1!$CW$86,Sheet1!$CY$86,Sheet1!$DA$86,Sheet1!$DC$86,Sheet1!$DE$86,Sheet1!$K$87,Sheet1!$M$87,Sheet1!$S$87,Sheet1!$U$87,Sheet1!$AA$87,Sheet1!$AC$87,Sheet1!$AI$87,Sheet1!$AK$87</definedName>
    <definedName name="QB_FORMULA_123" localSheetId="1" hidden="1">Sheet1!$AQ$87,Sheet1!$AS$87,Sheet1!$AY$87,Sheet1!$BA$87,Sheet1!$BG$87,Sheet1!$BI$87,Sheet1!$BO$87,Sheet1!$BQ$87,Sheet1!$BW$87,Sheet1!$BY$87,Sheet1!$CE$87,Sheet1!$CG$87,Sheet1!$CM$87,Sheet1!$CO$87,Sheet1!$CU$87,Sheet1!$CW$87</definedName>
    <definedName name="QB_FORMULA_124" localSheetId="1" hidden="1">Sheet1!$CY$87,Sheet1!$DA$87,Sheet1!$DC$87,Sheet1!$DE$87,Sheet1!$G$88,Sheet1!$I$88,Sheet1!$K$88,Sheet1!$M$88,Sheet1!$O$88,Sheet1!$Q$88,Sheet1!$S$88,Sheet1!$U$88,Sheet1!$W$88,Sheet1!$Y$88,Sheet1!$AA$88,Sheet1!$AC$88</definedName>
    <definedName name="QB_FORMULA_125" localSheetId="1" hidden="1">Sheet1!$AE$88,Sheet1!$AG$88,Sheet1!$AI$88,Sheet1!$AK$88,Sheet1!$AM$88,Sheet1!$AO$88,Sheet1!$AQ$88,Sheet1!$AS$88,Sheet1!$AU$88,Sheet1!$AW$88,Sheet1!$AY$88,Sheet1!$BA$88,Sheet1!$BC$88,Sheet1!$BE$88,Sheet1!$BG$88,Sheet1!$BI$88</definedName>
    <definedName name="QB_FORMULA_126" localSheetId="1" hidden="1">Sheet1!$BK$88,Sheet1!$BM$88,Sheet1!$BO$88,Sheet1!$BQ$88,Sheet1!$BS$88,Sheet1!$BU$88,Sheet1!$BW$88,Sheet1!$BY$88,Sheet1!$CA$88,Sheet1!$CC$88,Sheet1!$CE$88,Sheet1!$CG$88,Sheet1!$CI$88,Sheet1!$CK$88,Sheet1!$CM$88,Sheet1!$CO$88</definedName>
    <definedName name="QB_FORMULA_127" localSheetId="1" hidden="1">Sheet1!$CQ$88,Sheet1!$CS$88,Sheet1!$CU$88,Sheet1!$CW$88,Sheet1!$CY$88,Sheet1!$DA$88,Sheet1!$DC$88,Sheet1!$DE$88,Sheet1!$K$90,Sheet1!$M$90,Sheet1!$S$90,Sheet1!$U$90,Sheet1!$AA$90,Sheet1!$AC$90,Sheet1!$AI$90,Sheet1!$AK$90</definedName>
    <definedName name="QB_FORMULA_128" localSheetId="1" hidden="1">Sheet1!$AQ$90,Sheet1!$AS$90,Sheet1!$AY$90,Sheet1!$BA$90,Sheet1!$BG$90,Sheet1!$BI$90,Sheet1!$BO$90,Sheet1!$BQ$90,Sheet1!$BW$90,Sheet1!$BY$90,Sheet1!$CE$90,Sheet1!$CG$90,Sheet1!$CM$90,Sheet1!$CO$90,Sheet1!$CU$90,Sheet1!$CW$90</definedName>
    <definedName name="QB_FORMULA_129" localSheetId="1" hidden="1">Sheet1!$CY$90,Sheet1!$DA$90,Sheet1!$DC$90,Sheet1!$DE$90,Sheet1!$K$91,Sheet1!$M$91,Sheet1!$S$91,Sheet1!$U$91,Sheet1!$AA$91,Sheet1!$AC$91,Sheet1!$AI$91,Sheet1!$AK$91,Sheet1!$AQ$91,Sheet1!$AS$91,Sheet1!$AY$91,Sheet1!$BA$91</definedName>
    <definedName name="QB_FORMULA_13" localSheetId="1" hidden="1">Sheet1!$CQ$13,Sheet1!$CS$13,Sheet1!$CU$13,Sheet1!$CW$13,Sheet1!$CY$13,Sheet1!$DA$13,Sheet1!$DC$13,Sheet1!$DE$13,Sheet1!$G$14,Sheet1!$I$14,Sheet1!$K$14,Sheet1!$M$14,Sheet1!$O$14,Sheet1!$Q$14,Sheet1!$S$14,Sheet1!$U$14</definedName>
    <definedName name="QB_FORMULA_130" localSheetId="1" hidden="1">Sheet1!$BG$91,Sheet1!$BI$91,Sheet1!$BO$91,Sheet1!$BQ$91,Sheet1!$BW$91,Sheet1!$BY$91,Sheet1!$CE$91,Sheet1!$CG$91,Sheet1!$CM$91,Sheet1!$CO$91,Sheet1!$CU$91,Sheet1!$CW$91,Sheet1!$CY$91,Sheet1!$DA$91,Sheet1!$DC$91,Sheet1!$DE$91</definedName>
    <definedName name="QB_FORMULA_131" localSheetId="1" hidden="1">Sheet1!$K$92,Sheet1!$M$92,Sheet1!$S$92,Sheet1!$U$92,Sheet1!$AA$92,Sheet1!$AC$92,Sheet1!$AI$92,Sheet1!$AK$92,Sheet1!$AQ$92,Sheet1!$AS$92,Sheet1!$AY$92,Sheet1!$BA$92,Sheet1!$BG$92,Sheet1!$BI$92,Sheet1!$BO$92,Sheet1!$BQ$92</definedName>
    <definedName name="QB_FORMULA_132" localSheetId="1" hidden="1">Sheet1!$BW$92,Sheet1!$BY$92,Sheet1!$CE$92,Sheet1!$CG$92,Sheet1!$CM$92,Sheet1!$CO$92,Sheet1!$CU$92,Sheet1!$CW$92,Sheet1!$CY$92,Sheet1!$DA$92,Sheet1!$DC$92,Sheet1!$DE$92,Sheet1!$K$93,Sheet1!$M$93,Sheet1!$S$93,Sheet1!$U$93</definedName>
    <definedName name="QB_FORMULA_133" localSheetId="1" hidden="1">Sheet1!$AA$93,Sheet1!$AC$93,Sheet1!$AI$93,Sheet1!$AK$93,Sheet1!$AQ$93,Sheet1!$AS$93,Sheet1!$AY$93,Sheet1!$BA$93,Sheet1!$BG$93,Sheet1!$BI$93,Sheet1!$BO$93,Sheet1!$BQ$93,Sheet1!$BW$93,Sheet1!$BY$93,Sheet1!$CE$93,Sheet1!$CG$93</definedName>
    <definedName name="QB_FORMULA_134" localSheetId="1" hidden="1">Sheet1!$CM$93,Sheet1!$CO$93,Sheet1!$CU$93,Sheet1!$CW$93,Sheet1!$CY$93,Sheet1!$DA$93,Sheet1!$DC$93,Sheet1!$DE$93,Sheet1!$G$94,Sheet1!$I$94,Sheet1!$K$94,Sheet1!$M$94,Sheet1!$O$94,Sheet1!$Q$94,Sheet1!$S$94,Sheet1!$U$94</definedName>
    <definedName name="QB_FORMULA_135" localSheetId="1" hidden="1">Sheet1!$W$94,Sheet1!$Y$94,Sheet1!$AA$94,Sheet1!$AC$94,Sheet1!$AE$94,Sheet1!$AG$94,Sheet1!$AI$94,Sheet1!$AK$94,Sheet1!$AM$94,Sheet1!$AO$94,Sheet1!$AQ$94,Sheet1!$AS$94,Sheet1!$AU$94,Sheet1!$AW$94,Sheet1!$AY$94,Sheet1!$BA$94</definedName>
    <definedName name="QB_FORMULA_136" localSheetId="1" hidden="1">Sheet1!$BC$94,Sheet1!$BE$94,Sheet1!$BG$94,Sheet1!$BI$94,Sheet1!$BK$94,Sheet1!$BM$94,Sheet1!$BO$94,Sheet1!$BQ$94,Sheet1!$BS$94,Sheet1!$BU$94,Sheet1!$BW$94,Sheet1!$BY$94,Sheet1!$CA$94,Sheet1!$CC$94,Sheet1!$CE$94,Sheet1!$CG$94</definedName>
    <definedName name="QB_FORMULA_137" localSheetId="1" hidden="1">Sheet1!$CI$94,Sheet1!$CK$94,Sheet1!$CM$94,Sheet1!$CO$94,Sheet1!$CQ$94,Sheet1!$CS$94,Sheet1!$CU$94,Sheet1!$CW$94,Sheet1!$CY$94,Sheet1!$DA$94,Sheet1!$DC$94,Sheet1!$DE$94,Sheet1!$K$95,Sheet1!$M$95,Sheet1!$S$95,Sheet1!$U$95</definedName>
    <definedName name="QB_FORMULA_138" localSheetId="1" hidden="1">Sheet1!$AA$95,Sheet1!$AC$95,Sheet1!$AI$95,Sheet1!$AK$95,Sheet1!$AQ$95,Sheet1!$AS$95,Sheet1!$AY$95,Sheet1!$BA$95,Sheet1!$BG$95,Sheet1!$BI$95,Sheet1!$BO$95,Sheet1!$BQ$95,Sheet1!$BW$95,Sheet1!$BY$95,Sheet1!$CE$95,Sheet1!$CG$95</definedName>
    <definedName name="QB_FORMULA_139" localSheetId="1" hidden="1">Sheet1!$CM$95,Sheet1!$CO$95,Sheet1!$CU$95,Sheet1!$CW$95,Sheet1!$CY$95,Sheet1!$DA$95,Sheet1!$DC$95,Sheet1!$DE$95,Sheet1!$K$96,Sheet1!$M$96,Sheet1!$S$96,Sheet1!$U$96,Sheet1!$AA$96,Sheet1!$AC$96,Sheet1!$AI$96,Sheet1!$AK$96</definedName>
    <definedName name="QB_FORMULA_14" localSheetId="1" hidden="1">Sheet1!$W$14,Sheet1!$Y$14,Sheet1!$AA$14,Sheet1!$AC$14,Sheet1!$AE$14,Sheet1!$AG$14,Sheet1!$AI$14,Sheet1!$AK$14,Sheet1!$AM$14,Sheet1!$AO$14,Sheet1!$AQ$14,Sheet1!$AS$14,Sheet1!$AU$14,Sheet1!$AW$14,Sheet1!$AY$14,Sheet1!$BA$14</definedName>
    <definedName name="QB_FORMULA_140" localSheetId="1" hidden="1">Sheet1!$AQ$96,Sheet1!$AS$96,Sheet1!$AY$96,Sheet1!$BA$96,Sheet1!$BG$96,Sheet1!$BI$96,Sheet1!$BO$96,Sheet1!$BQ$96,Sheet1!$BW$96,Sheet1!$BY$96,Sheet1!$CE$96,Sheet1!$CG$96,Sheet1!$CM$96,Sheet1!$CO$96,Sheet1!$CU$96,Sheet1!$CW$96</definedName>
    <definedName name="QB_FORMULA_141" localSheetId="1" hidden="1">Sheet1!$CY$96,Sheet1!$DA$96,Sheet1!$DC$96,Sheet1!$DE$96,Sheet1!$K$97,Sheet1!$M$97,Sheet1!$S$97,Sheet1!$U$97,Sheet1!$AA$97,Sheet1!$AC$97,Sheet1!$AI$97,Sheet1!$AK$97,Sheet1!$AQ$97,Sheet1!$AS$97,Sheet1!$AY$97,Sheet1!$BA$97</definedName>
    <definedName name="QB_FORMULA_142" localSheetId="1" hidden="1">Sheet1!$BG$97,Sheet1!$BI$97,Sheet1!$BO$97,Sheet1!$BQ$97,Sheet1!$BW$97,Sheet1!$BY$97,Sheet1!$CE$97,Sheet1!$CG$97,Sheet1!$CM$97,Sheet1!$CO$97,Sheet1!$CU$97,Sheet1!$CW$97,Sheet1!$CY$97,Sheet1!$DA$97,Sheet1!$DC$97,Sheet1!$DE$97</definedName>
    <definedName name="QB_FORMULA_143" localSheetId="1" hidden="1">Sheet1!$K$98,Sheet1!$M$98,Sheet1!$S$98,Sheet1!$U$98,Sheet1!$AA$98,Sheet1!$AC$98,Sheet1!$AI$98,Sheet1!$AK$98,Sheet1!$AQ$98,Sheet1!$AS$98,Sheet1!$AY$98,Sheet1!$BA$98,Sheet1!$BG$98,Sheet1!$BI$98,Sheet1!$BO$98,Sheet1!$BQ$98</definedName>
    <definedName name="QB_FORMULA_144" localSheetId="1" hidden="1">Sheet1!$BW$98,Sheet1!$BY$98,Sheet1!$CE$98,Sheet1!$CG$98,Sheet1!$CM$98,Sheet1!$CO$98,Sheet1!$CU$98,Sheet1!$CW$98,Sheet1!$CY$98,Sheet1!$DA$98,Sheet1!$DC$98,Sheet1!$DE$98,Sheet1!$K$99,Sheet1!$M$99,Sheet1!$S$99,Sheet1!$U$99</definedName>
    <definedName name="QB_FORMULA_145" localSheetId="1" hidden="1">Sheet1!$AA$99,Sheet1!$AC$99,Sheet1!$AI$99,Sheet1!$AK$99,Sheet1!$AQ$99,Sheet1!$AS$99,Sheet1!$AY$99,Sheet1!$BA$99,Sheet1!$BG$99,Sheet1!$BI$99,Sheet1!$BO$99,Sheet1!$BQ$99,Sheet1!$BW$99,Sheet1!$BY$99,Sheet1!$CE$99,Sheet1!$CG$99</definedName>
    <definedName name="QB_FORMULA_146" localSheetId="1" hidden="1">Sheet1!$CM$99,Sheet1!$CO$99,Sheet1!$CU$99,Sheet1!$CW$99,Sheet1!$CY$99,Sheet1!$DA$99,Sheet1!$DC$99,Sheet1!$DE$99,Sheet1!$K$100,Sheet1!$M$100,Sheet1!$S$100,Sheet1!$U$100,Sheet1!$AA$100,Sheet1!$AC$100,Sheet1!$AI$100,Sheet1!$AK$100</definedName>
    <definedName name="QB_FORMULA_147" localSheetId="1" hidden="1">Sheet1!$AQ$100,Sheet1!$AS$100,Sheet1!$AY$100,Sheet1!$BA$100,Sheet1!$BG$100,Sheet1!$BI$100,Sheet1!$BO$100,Sheet1!$BQ$100,Sheet1!$BW$100,Sheet1!$BY$100,Sheet1!$CE$100,Sheet1!$CG$100,Sheet1!$CM$100,Sheet1!$CO$100,Sheet1!$CU$100,Sheet1!$CW$100</definedName>
    <definedName name="QB_FORMULA_148" localSheetId="1" hidden="1">Sheet1!$CY$100,Sheet1!$DA$100,Sheet1!$DC$100,Sheet1!$DE$100,Sheet1!$K$101,Sheet1!$M$101,Sheet1!$S$101,Sheet1!$U$101,Sheet1!$AA$101,Sheet1!$AC$101,Sheet1!$AI$101,Sheet1!$AK$101,Sheet1!$AQ$101,Sheet1!$AS$101,Sheet1!$AY$101,Sheet1!$BA$101</definedName>
    <definedName name="QB_FORMULA_149" localSheetId="1" hidden="1">Sheet1!$BG$101,Sheet1!$BI$101,Sheet1!$BO$101,Sheet1!$BQ$101,Sheet1!$BW$101,Sheet1!$BY$101,Sheet1!$CE$101,Sheet1!$CG$101,Sheet1!$CM$101,Sheet1!$CO$101,Sheet1!$CU$101,Sheet1!$CW$101,Sheet1!$CY$101,Sheet1!$DA$101,Sheet1!$DC$101,Sheet1!$DE$101</definedName>
    <definedName name="QB_FORMULA_15" localSheetId="1" hidden="1">Sheet1!$BC$14,Sheet1!$BE$14,Sheet1!$BG$14,Sheet1!$BI$14,Sheet1!$BK$14,Sheet1!$BM$14,Sheet1!$BO$14,Sheet1!$BQ$14,Sheet1!$BS$14,Sheet1!$BU$14,Sheet1!$BW$14,Sheet1!$BY$14,Sheet1!$CA$14,Sheet1!$CC$14,Sheet1!$CE$14,Sheet1!$CG$14</definedName>
    <definedName name="QB_FORMULA_150" localSheetId="1" hidden="1">Sheet1!$K$102,Sheet1!$M$102,Sheet1!$S$102,Sheet1!$U$102,Sheet1!$AA$102,Sheet1!$AC$102,Sheet1!$AI$102,Sheet1!$AK$102,Sheet1!$AQ$102,Sheet1!$AS$102,Sheet1!$AY$102,Sheet1!$BA$102,Sheet1!$BG$102,Sheet1!$BI$102,Sheet1!$BO$102,Sheet1!$BQ$102</definedName>
    <definedName name="QB_FORMULA_151" localSheetId="1" hidden="1">Sheet1!$BW$102,Sheet1!$BY$102,Sheet1!$CE$102,Sheet1!$CG$102,Sheet1!$CM$102,Sheet1!$CO$102,Sheet1!$CU$102,Sheet1!$CW$102,Sheet1!$CY$102,Sheet1!$DA$102,Sheet1!$DC$102,Sheet1!$DE$102,Sheet1!$K$103,Sheet1!$M$103,Sheet1!$S$103,Sheet1!$U$103</definedName>
    <definedName name="QB_FORMULA_152" localSheetId="1" hidden="1">Sheet1!$AA$103,Sheet1!$AC$103,Sheet1!$AI$103,Sheet1!$AK$103,Sheet1!$AQ$103,Sheet1!$AS$103,Sheet1!$AY$103,Sheet1!$BA$103,Sheet1!$BG$103,Sheet1!$BI$103,Sheet1!$BO$103,Sheet1!$BQ$103,Sheet1!$BW$103,Sheet1!$BY$103,Sheet1!$CE$103,Sheet1!$CG$103</definedName>
    <definedName name="QB_FORMULA_153" localSheetId="1" hidden="1">Sheet1!$CM$103,Sheet1!$CO$103,Sheet1!$CU$103,Sheet1!$CW$103,Sheet1!$CY$103,Sheet1!$DA$103,Sheet1!$DC$103,Sheet1!$DE$103,Sheet1!$K$104,Sheet1!$M$104,Sheet1!$S$104,Sheet1!$U$104,Sheet1!$AA$104,Sheet1!$AC$104,Sheet1!$AI$104,Sheet1!$AK$104</definedName>
    <definedName name="QB_FORMULA_154" localSheetId="1" hidden="1">Sheet1!$AQ$104,Sheet1!$AS$104,Sheet1!$AY$104,Sheet1!$BA$104,Sheet1!$BG$104,Sheet1!$BI$104,Sheet1!$BO$104,Sheet1!$BQ$104,Sheet1!$BW$104,Sheet1!$BY$104,Sheet1!$CE$104,Sheet1!$CG$104,Sheet1!$CM$104,Sheet1!$CO$104,Sheet1!$CU$104,Sheet1!$CW$104</definedName>
    <definedName name="QB_FORMULA_155" localSheetId="1" hidden="1">Sheet1!$CY$104,Sheet1!$DA$104,Sheet1!$DC$104,Sheet1!$DE$104,Sheet1!$G$105,Sheet1!$I$105,Sheet1!$K$105,Sheet1!$M$105,Sheet1!$O$105,Sheet1!$Q$105,Sheet1!$S$105,Sheet1!$U$105,Sheet1!$W$105,Sheet1!$Y$105,Sheet1!$AA$105,Sheet1!$AC$105</definedName>
    <definedName name="QB_FORMULA_156" localSheetId="1" hidden="1">Sheet1!$AE$105,Sheet1!$AG$105,Sheet1!$AI$105,Sheet1!$AK$105,Sheet1!$AM$105,Sheet1!$AO$105,Sheet1!$AQ$105,Sheet1!$AS$105,Sheet1!$AU$105,Sheet1!$AW$105,Sheet1!$AY$105,Sheet1!$BA$105,Sheet1!$BC$105,Sheet1!$BE$105,Sheet1!$BG$105,Sheet1!$BI$105</definedName>
    <definedName name="QB_FORMULA_157" localSheetId="1" hidden="1">Sheet1!$BK$105,Sheet1!$BM$105,Sheet1!$BO$105,Sheet1!$BQ$105,Sheet1!$BS$105,Sheet1!$BU$105,Sheet1!$BW$105,Sheet1!$BY$105,Sheet1!$CA$105,Sheet1!$CC$105,Sheet1!$CE$105,Sheet1!$CG$105,Sheet1!$CI$105,Sheet1!$CK$105,Sheet1!$CM$105,Sheet1!$CO$105</definedName>
    <definedName name="QB_FORMULA_158" localSheetId="1" hidden="1">Sheet1!$CQ$105,Sheet1!$CS$105,Sheet1!$CU$105,Sheet1!$CW$105,Sheet1!$CY$105,Sheet1!$DA$105,Sheet1!$DC$105,Sheet1!$DE$105,Sheet1!$K$107,Sheet1!$M$107,Sheet1!$S$107,Sheet1!$U$107,Sheet1!$AA$107,Sheet1!$AC$107,Sheet1!$AI$107,Sheet1!$AK$107</definedName>
    <definedName name="QB_FORMULA_159" localSheetId="1" hidden="1">Sheet1!$AQ$107,Sheet1!$AS$107,Sheet1!$AY$107,Sheet1!$BA$107,Sheet1!$BG$107,Sheet1!$BI$107,Sheet1!$BO$107,Sheet1!$BQ$107,Sheet1!$BW$107,Sheet1!$BY$107,Sheet1!$CE$107,Sheet1!$CG$107,Sheet1!$CM$107,Sheet1!$CO$107,Sheet1!$CU$107,Sheet1!$CW$107</definedName>
    <definedName name="QB_FORMULA_16" localSheetId="1" hidden="1">Sheet1!$CI$14,Sheet1!$CK$14,Sheet1!$CM$14,Sheet1!$CO$14,Sheet1!$CQ$14,Sheet1!$CS$14,Sheet1!$CU$14,Sheet1!$CW$14,Sheet1!$CY$14,Sheet1!$DA$14,Sheet1!$DC$14,Sheet1!$DE$14,Sheet1!$K$15,Sheet1!$M$15,Sheet1!$S$15,Sheet1!$U$15</definedName>
    <definedName name="QB_FORMULA_160" localSheetId="1" hidden="1">Sheet1!$CY$107,Sheet1!$DA$107,Sheet1!$DC$107,Sheet1!$DE$107,Sheet1!$K$108,Sheet1!$M$108,Sheet1!$S$108,Sheet1!$U$108,Sheet1!$AA$108,Sheet1!$AC$108,Sheet1!$AI$108,Sheet1!$AK$108,Sheet1!$AQ$108,Sheet1!$AS$108,Sheet1!$AY$108,Sheet1!$BA$108</definedName>
    <definedName name="QB_FORMULA_161" localSheetId="1" hidden="1">Sheet1!$BG$108,Sheet1!$BI$108,Sheet1!$BO$108,Sheet1!$BQ$108,Sheet1!$BW$108,Sheet1!$BY$108,Sheet1!$CE$108,Sheet1!$CG$108,Sheet1!$CM$108,Sheet1!$CO$108,Sheet1!$CU$108,Sheet1!$CW$108,Sheet1!$CY$108,Sheet1!$DA$108,Sheet1!$DC$108,Sheet1!$DE$108</definedName>
    <definedName name="QB_FORMULA_162" localSheetId="1" hidden="1">Sheet1!$K$109,Sheet1!$M$109,Sheet1!$S$109,Sheet1!$U$109,Sheet1!$AA$109,Sheet1!$AC$109,Sheet1!$AI$109,Sheet1!$AK$109,Sheet1!$AQ$109,Sheet1!$AS$109,Sheet1!$AY$109,Sheet1!$BA$109,Sheet1!$BG$109,Sheet1!$BI$109,Sheet1!$BO$109,Sheet1!$BQ$109</definedName>
    <definedName name="QB_FORMULA_163" localSheetId="1" hidden="1">Sheet1!$BW$109,Sheet1!$BY$109,Sheet1!$CE$109,Sheet1!$CG$109,Sheet1!$CM$109,Sheet1!$CO$109,Sheet1!$CU$109,Sheet1!$CW$109,Sheet1!$CY$109,Sheet1!$DA$109,Sheet1!$DC$109,Sheet1!$DE$109,Sheet1!$CY$110,Sheet1!$G$111,Sheet1!$I$111,Sheet1!$K$111</definedName>
    <definedName name="QB_FORMULA_164" localSheetId="1" hidden="1">Sheet1!$M$111,Sheet1!$O$111,Sheet1!$Q$111,Sheet1!$S$111,Sheet1!$U$111,Sheet1!$W$111,Sheet1!$Y$111,Sheet1!$AA$111,Sheet1!$AC$111,Sheet1!$AE$111,Sheet1!$AG$111,Sheet1!$AI$111,Sheet1!$AK$111,Sheet1!$AM$111,Sheet1!$AO$111,Sheet1!$AQ$111</definedName>
    <definedName name="QB_FORMULA_165" localSheetId="1" hidden="1">Sheet1!$AS$111,Sheet1!$AU$111,Sheet1!$AW$111,Sheet1!$AY$111,Sheet1!$BA$111,Sheet1!$BC$111,Sheet1!$BE$111,Sheet1!$BG$111,Sheet1!$BI$111,Sheet1!$BK$111,Sheet1!$BM$111,Sheet1!$BO$111,Sheet1!$BQ$111,Sheet1!$BS$111,Sheet1!$BU$111,Sheet1!$BW$111</definedName>
    <definedName name="QB_FORMULA_166" localSheetId="1" hidden="1">Sheet1!$BY$111,Sheet1!$CA$111,Sheet1!$CC$111,Sheet1!$CE$111,Sheet1!$CG$111,Sheet1!$CI$111,Sheet1!$CK$111,Sheet1!$CM$111,Sheet1!$CO$111,Sheet1!$CQ$111,Sheet1!$CS$111,Sheet1!$CU$111,Sheet1!$CW$111,Sheet1!$CY$111,Sheet1!$DA$111,Sheet1!$DC$111</definedName>
    <definedName name="QB_FORMULA_167" localSheetId="1" hidden="1">Sheet1!$DE$111,Sheet1!$G$112,Sheet1!$I$112,Sheet1!$K$112,Sheet1!$M$112,Sheet1!$O$112,Sheet1!$Q$112,Sheet1!$S$112,Sheet1!$U$112,Sheet1!$W$112,Sheet1!$Y$112,Sheet1!$AA$112,Sheet1!$AC$112,Sheet1!$AE$112,Sheet1!$AG$112,Sheet1!$AI$112</definedName>
    <definedName name="QB_FORMULA_168" localSheetId="1" hidden="1">Sheet1!$AK$112,Sheet1!$AM$112,Sheet1!$AO$112,Sheet1!$AQ$112,Sheet1!$AS$112,Sheet1!$AU$112,Sheet1!$AW$112,Sheet1!$AY$112,Sheet1!$BA$112,Sheet1!$BC$112,Sheet1!$BE$112,Sheet1!$BG$112,Sheet1!$BI$112,Sheet1!$BK$112,Sheet1!$BM$112,Sheet1!$BO$112</definedName>
    <definedName name="QB_FORMULA_169" localSheetId="1" hidden="1">Sheet1!$BQ$112,Sheet1!$BS$112,Sheet1!$BU$112,Sheet1!$BW$112,Sheet1!$BY$112,Sheet1!$CA$112,Sheet1!$CC$112,Sheet1!$CE$112,Sheet1!$CG$112,Sheet1!$CI$112,Sheet1!$CK$112,Sheet1!$CM$112,Sheet1!$CO$112,Sheet1!$CQ$112,Sheet1!$CS$112,Sheet1!$CU$112</definedName>
    <definedName name="QB_FORMULA_17" localSheetId="1" hidden="1">Sheet1!$AA$15,Sheet1!$AC$15,Sheet1!$AI$15,Sheet1!$AK$15,Sheet1!$AQ$15,Sheet1!$AS$15,Sheet1!$AY$15,Sheet1!$BA$15,Sheet1!$BG$15,Sheet1!$BI$15,Sheet1!$BO$15,Sheet1!$BQ$15,Sheet1!$BW$15,Sheet1!$BY$15,Sheet1!$CE$15,Sheet1!$CG$15</definedName>
    <definedName name="QB_FORMULA_170" localSheetId="1" hidden="1">Sheet1!$CW$112,Sheet1!$CY$112,Sheet1!$DA$112,Sheet1!$DC$112,Sheet1!$DE$112,Sheet1!$G$113,Sheet1!$I$113,Sheet1!$K$113,Sheet1!$M$113,Sheet1!$O$113,Sheet1!$Q$113,Sheet1!$S$113,Sheet1!$U$113,Sheet1!$W$113,Sheet1!$Y$113,Sheet1!$AA$113</definedName>
    <definedName name="QB_FORMULA_171" localSheetId="1" hidden="1">Sheet1!$AC$113,Sheet1!$AE$113,Sheet1!$AG$113,Sheet1!$AI$113,Sheet1!$AK$113,Sheet1!$AM$113,Sheet1!$AO$113,Sheet1!$AQ$113,Sheet1!$AS$113,Sheet1!$AU$113,Sheet1!$AW$113,Sheet1!$AY$113,Sheet1!$BA$113,Sheet1!$BC$113,Sheet1!$BE$113,Sheet1!$BG$113</definedName>
    <definedName name="QB_FORMULA_172" localSheetId="1" hidden="1">Sheet1!$BI$113,Sheet1!$BK$113,Sheet1!$BM$113,Sheet1!$BO$113,Sheet1!$BQ$113,Sheet1!$BS$113,Sheet1!$BU$113,Sheet1!$BW$113,Sheet1!$BY$113,Sheet1!$CA$113,Sheet1!$CC$113,Sheet1!$CE$113,Sheet1!$CG$113,Sheet1!$CI$113,Sheet1!$CK$113,Sheet1!$CM$113</definedName>
    <definedName name="QB_FORMULA_173" localSheetId="1" hidden="1">Sheet1!$CO$113,Sheet1!$CQ$113,Sheet1!$CS$113,Sheet1!$CU$113,Sheet1!$CW$113,Sheet1!$CY$113,Sheet1!$DA$113,Sheet1!$DC$113,Sheet1!$DE$113,Sheet1!$G$114,Sheet1!$I$114,Sheet1!$K$114,Sheet1!$M$114,Sheet1!$O$114,Sheet1!$Q$114,Sheet1!$S$114</definedName>
    <definedName name="QB_FORMULA_174" localSheetId="1" hidden="1">Sheet1!$U$114,Sheet1!$W$114,Sheet1!$Y$114,Sheet1!$AA$114,Sheet1!$AC$114,Sheet1!$AE$114,Sheet1!$AG$114,Sheet1!$AI$114,Sheet1!$AK$114,Sheet1!$AM$114,Sheet1!$AO$114,Sheet1!$AQ$114,Sheet1!$AS$114,Sheet1!$AU$114,Sheet1!$AW$114,Sheet1!$AY$114</definedName>
    <definedName name="QB_FORMULA_175" localSheetId="1" hidden="1">Sheet1!$BA$114,Sheet1!$BC$114,Sheet1!$BE$114,Sheet1!$BG$114,Sheet1!$BI$114,Sheet1!$BK$114,Sheet1!$BM$114,Sheet1!$BO$114,Sheet1!$BQ$114,Sheet1!$BS$114,Sheet1!$BU$114,Sheet1!$BW$114,Sheet1!$BY$114,Sheet1!$CA$114,Sheet1!$CC$114,Sheet1!$CE$114</definedName>
    <definedName name="QB_FORMULA_176" localSheetId="1" hidden="1">Sheet1!$CG$114,Sheet1!$CI$114,Sheet1!$CK$114,Sheet1!$CM$114,Sheet1!$CO$114,Sheet1!$CQ$114,Sheet1!$CS$114,Sheet1!$CU$114,Sheet1!$CW$114,Sheet1!$CY$114,Sheet1!$DA$114,Sheet1!$DC$114,Sheet1!$DE$114</definedName>
    <definedName name="QB_FORMULA_18" localSheetId="1" hidden="1">Sheet1!$CM$15,Sheet1!$CO$15,Sheet1!$CU$15,Sheet1!$CW$15,Sheet1!$CY$15,Sheet1!$DA$15,Sheet1!$DC$15,Sheet1!$DE$15,Sheet1!$CY$18,Sheet1!$CY$19,Sheet1!$CY$20,Sheet1!$CY$21,Sheet1!$CY$22,Sheet1!$K$23,Sheet1!$M$23,Sheet1!$S$23</definedName>
    <definedName name="QB_FORMULA_19" localSheetId="1" hidden="1">Sheet1!$U$23,Sheet1!$AA$23,Sheet1!$AC$23,Sheet1!$AI$23,Sheet1!$AK$23,Sheet1!$AQ$23,Sheet1!$AS$23,Sheet1!$AY$23,Sheet1!$BA$23,Sheet1!$BG$23,Sheet1!$BI$23,Sheet1!$BO$23,Sheet1!$BQ$23,Sheet1!$BW$23,Sheet1!$BY$23,Sheet1!$CE$23</definedName>
    <definedName name="QB_FORMULA_2" localSheetId="1" hidden="1">Sheet1!$AA$7,Sheet1!$AC$7,Sheet1!$AI$7,Sheet1!$AK$7,Sheet1!$AQ$7,Sheet1!$AS$7,Sheet1!$AY$7,Sheet1!$BA$7,Sheet1!$BG$7,Sheet1!$BI$7,Sheet1!$BO$7,Sheet1!$BQ$7,Sheet1!$BW$7,Sheet1!$BY$7,Sheet1!$CE$7,Sheet1!$CG$7</definedName>
    <definedName name="QB_FORMULA_20" localSheetId="1" hidden="1">Sheet1!$CG$23,Sheet1!$CM$23,Sheet1!$CO$23,Sheet1!$CU$23,Sheet1!$CW$23,Sheet1!$CY$23,Sheet1!$DA$23,Sheet1!$DC$23,Sheet1!$DE$23,Sheet1!$G$24,Sheet1!$I$24,Sheet1!$K$24,Sheet1!$M$24,Sheet1!$O$24,Sheet1!$Q$24,Sheet1!$S$24</definedName>
    <definedName name="QB_FORMULA_21" localSheetId="1" hidden="1">Sheet1!$U$24,Sheet1!$W$24,Sheet1!$Y$24,Sheet1!$AA$24,Sheet1!$AC$24,Sheet1!$AE$24,Sheet1!$AG$24,Sheet1!$AI$24,Sheet1!$AK$24,Sheet1!$AM$24,Sheet1!$AO$24,Sheet1!$AQ$24,Sheet1!$AS$24,Sheet1!$AU$24,Sheet1!$AW$24,Sheet1!$AY$24</definedName>
    <definedName name="QB_FORMULA_22" localSheetId="1" hidden="1">Sheet1!$BA$24,Sheet1!$BC$24,Sheet1!$BE$24,Sheet1!$BG$24,Sheet1!$BI$24,Sheet1!$BK$24,Sheet1!$BM$24,Sheet1!$BO$24,Sheet1!$BQ$24,Sheet1!$BS$24,Sheet1!$BU$24,Sheet1!$BW$24,Sheet1!$BY$24,Sheet1!$CA$24,Sheet1!$CC$24,Sheet1!$CE$24</definedName>
    <definedName name="QB_FORMULA_23" localSheetId="1" hidden="1">Sheet1!$CG$24,Sheet1!$CI$24,Sheet1!$CK$24,Sheet1!$CM$24,Sheet1!$CO$24,Sheet1!$CQ$24,Sheet1!$CS$24,Sheet1!$CU$24,Sheet1!$CW$24,Sheet1!$CY$24,Sheet1!$DA$24,Sheet1!$DC$24,Sheet1!$DE$24,Sheet1!$K$26,Sheet1!$M$26,Sheet1!$S$26</definedName>
    <definedName name="QB_FORMULA_24" localSheetId="1" hidden="1">Sheet1!$U$26,Sheet1!$AA$26,Sheet1!$AC$26,Sheet1!$AI$26,Sheet1!$AK$26,Sheet1!$AQ$26,Sheet1!$AS$26,Sheet1!$AY$26,Sheet1!$BA$26,Sheet1!$BG$26,Sheet1!$BI$26,Sheet1!$BO$26,Sheet1!$BQ$26,Sheet1!$BW$26,Sheet1!$BY$26,Sheet1!$CE$26</definedName>
    <definedName name="QB_FORMULA_25" localSheetId="1" hidden="1">Sheet1!$CG$26,Sheet1!$CM$26,Sheet1!$CO$26,Sheet1!$CU$26,Sheet1!$CW$26,Sheet1!$CY$26,Sheet1!$DA$26,Sheet1!$DC$26,Sheet1!$DE$26,Sheet1!$K$27,Sheet1!$M$27,Sheet1!$S$27,Sheet1!$U$27,Sheet1!$AA$27,Sheet1!$AC$27,Sheet1!$AI$27</definedName>
    <definedName name="QB_FORMULA_26" localSheetId="1" hidden="1">Sheet1!$AK$27,Sheet1!$AQ$27,Sheet1!$AS$27,Sheet1!$AY$27,Sheet1!$BA$27,Sheet1!$BG$27,Sheet1!$BI$27,Sheet1!$BO$27,Sheet1!$BQ$27,Sheet1!$BW$27,Sheet1!$BY$27,Sheet1!$CE$27,Sheet1!$CG$27,Sheet1!$CM$27,Sheet1!$CO$27,Sheet1!$CU$27</definedName>
    <definedName name="QB_FORMULA_27" localSheetId="1" hidden="1">Sheet1!$CW$27,Sheet1!$CY$27,Sheet1!$DA$27,Sheet1!$DC$27,Sheet1!$DE$27,Sheet1!$K$28,Sheet1!$M$28,Sheet1!$S$28,Sheet1!$U$28,Sheet1!$AA$28,Sheet1!$AC$28,Sheet1!$AI$28,Sheet1!$AK$28,Sheet1!$AQ$28,Sheet1!$AS$28,Sheet1!$AY$28</definedName>
    <definedName name="QB_FORMULA_28" localSheetId="1" hidden="1">Sheet1!$BA$28,Sheet1!$BG$28,Sheet1!$BI$28,Sheet1!$BO$28,Sheet1!$BQ$28,Sheet1!$BW$28,Sheet1!$BY$28,Sheet1!$CE$28,Sheet1!$CG$28,Sheet1!$CM$28,Sheet1!$CO$28,Sheet1!$CU$28,Sheet1!$CW$28,Sheet1!$CY$28,Sheet1!$DA$28,Sheet1!$DC$28</definedName>
    <definedName name="QB_FORMULA_29" localSheetId="1" hidden="1">Sheet1!$DE$28,Sheet1!$K$29,Sheet1!$M$29,Sheet1!$S$29,Sheet1!$U$29,Sheet1!$AA$29,Sheet1!$AC$29,Sheet1!$AI$29,Sheet1!$AK$29,Sheet1!$AQ$29,Sheet1!$AS$29,Sheet1!$AY$29,Sheet1!$BA$29,Sheet1!$BG$29,Sheet1!$BI$29,Sheet1!$BO$29</definedName>
    <definedName name="QB_FORMULA_3" localSheetId="1" hidden="1">Sheet1!$CM$7,Sheet1!$CO$7,Sheet1!$CU$7,Sheet1!$CW$7,Sheet1!$CY$7,Sheet1!$DA$7,Sheet1!$DC$7,Sheet1!$DE$7,Sheet1!$G$8,Sheet1!$I$8,Sheet1!$K$8,Sheet1!$M$8,Sheet1!$O$8,Sheet1!$Q$8,Sheet1!$S$8,Sheet1!$U$8</definedName>
    <definedName name="QB_FORMULA_30" localSheetId="1" hidden="1">Sheet1!$BQ$29,Sheet1!$BW$29,Sheet1!$BY$29,Sheet1!$CE$29,Sheet1!$CG$29,Sheet1!$CM$29,Sheet1!$CO$29,Sheet1!$CU$29,Sheet1!$CW$29,Sheet1!$CY$29,Sheet1!$DA$29,Sheet1!$DC$29,Sheet1!$DE$29,Sheet1!$G$30,Sheet1!$I$30,Sheet1!$K$30</definedName>
    <definedName name="QB_FORMULA_31" localSheetId="1" hidden="1">Sheet1!$M$30,Sheet1!$O$30,Sheet1!$Q$30,Sheet1!$S$30,Sheet1!$U$30,Sheet1!$W$30,Sheet1!$Y$30,Sheet1!$AA$30,Sheet1!$AC$30,Sheet1!$AE$30,Sheet1!$AG$30,Sheet1!$AI$30,Sheet1!$AK$30,Sheet1!$AM$30,Sheet1!$AO$30,Sheet1!$AQ$30</definedName>
    <definedName name="QB_FORMULA_32" localSheetId="1" hidden="1">Sheet1!$AS$30,Sheet1!$AU$30,Sheet1!$AW$30,Sheet1!$AY$30,Sheet1!$BA$30,Sheet1!$BC$30,Sheet1!$BE$30,Sheet1!$BG$30,Sheet1!$BI$30,Sheet1!$BK$30,Sheet1!$BM$30,Sheet1!$BO$30,Sheet1!$BQ$30,Sheet1!$BS$30,Sheet1!$BU$30,Sheet1!$BW$30</definedName>
    <definedName name="QB_FORMULA_33" localSheetId="1" hidden="1">Sheet1!$BY$30,Sheet1!$CA$30,Sheet1!$CC$30,Sheet1!$CE$30,Sheet1!$CG$30,Sheet1!$CI$30,Sheet1!$CK$30,Sheet1!$CM$30,Sheet1!$CO$30,Sheet1!$CQ$30,Sheet1!$CS$30,Sheet1!$CU$30,Sheet1!$CW$30,Sheet1!$CY$30,Sheet1!$DA$30,Sheet1!$DC$30</definedName>
    <definedName name="QB_FORMULA_34" localSheetId="1" hidden="1">Sheet1!$DE$30,Sheet1!$G$31,Sheet1!$I$31,Sheet1!$K$31,Sheet1!$M$31,Sheet1!$O$31,Sheet1!$Q$31,Sheet1!$S$31,Sheet1!$U$31,Sheet1!$W$31,Sheet1!$Y$31,Sheet1!$AA$31,Sheet1!$AC$31,Sheet1!$AE$31,Sheet1!$AG$31,Sheet1!$AI$31</definedName>
    <definedName name="QB_FORMULA_35" localSheetId="1" hidden="1">Sheet1!$AK$31,Sheet1!$AM$31,Sheet1!$AO$31,Sheet1!$AQ$31,Sheet1!$AS$31,Sheet1!$AU$31,Sheet1!$AW$31,Sheet1!$AY$31,Sheet1!$BA$31,Sheet1!$BC$31,Sheet1!$BE$31,Sheet1!$BG$31,Sheet1!$BI$31,Sheet1!$BK$31,Sheet1!$BM$31,Sheet1!$BO$31</definedName>
    <definedName name="QB_FORMULA_36" localSheetId="1" hidden="1">Sheet1!$BQ$31,Sheet1!$BS$31,Sheet1!$BU$31,Sheet1!$BW$31,Sheet1!$BY$31,Sheet1!$CA$31,Sheet1!$CC$31,Sheet1!$CE$31,Sheet1!$CG$31,Sheet1!$CI$31,Sheet1!$CK$31,Sheet1!$CM$31,Sheet1!$CO$31,Sheet1!$CQ$31,Sheet1!$CS$31,Sheet1!$CU$31</definedName>
    <definedName name="QB_FORMULA_37" localSheetId="1" hidden="1">Sheet1!$CW$31,Sheet1!$CY$31,Sheet1!$DA$31,Sheet1!$DC$31,Sheet1!$DE$31,Sheet1!$K$33,Sheet1!$M$33,Sheet1!$S$33,Sheet1!$U$33,Sheet1!$AA$33,Sheet1!$AC$33,Sheet1!$AI$33,Sheet1!$AK$33,Sheet1!$AQ$33,Sheet1!$AS$33,Sheet1!$AY$33</definedName>
    <definedName name="QB_FORMULA_38" localSheetId="1" hidden="1">Sheet1!$BA$33,Sheet1!$BG$33,Sheet1!$BI$33,Sheet1!$BO$33,Sheet1!$BQ$33,Sheet1!$BW$33,Sheet1!$BY$33,Sheet1!$CE$33,Sheet1!$CG$33,Sheet1!$CM$33,Sheet1!$CO$33,Sheet1!$CU$33,Sheet1!$CW$33,Sheet1!$CY$33,Sheet1!$DA$33,Sheet1!$DC$33</definedName>
    <definedName name="QB_FORMULA_39" localSheetId="1" hidden="1">Sheet1!$DE$33,Sheet1!$K$34,Sheet1!$M$34,Sheet1!$S$34,Sheet1!$U$34,Sheet1!$AA$34,Sheet1!$AC$34,Sheet1!$AI$34,Sheet1!$AK$34,Sheet1!$AQ$34,Sheet1!$AS$34,Sheet1!$AY$34,Sheet1!$BA$34,Sheet1!$BG$34,Sheet1!$BI$34,Sheet1!$BO$34</definedName>
    <definedName name="QB_FORMULA_4" localSheetId="1" hidden="1">Sheet1!$W$8,Sheet1!$Y$8,Sheet1!$AA$8,Sheet1!$AC$8,Sheet1!$AE$8,Sheet1!$AG$8,Sheet1!$AI$8,Sheet1!$AK$8,Sheet1!$AM$8,Sheet1!$AO$8,Sheet1!$AQ$8,Sheet1!$AS$8,Sheet1!$AU$8,Sheet1!$AW$8,Sheet1!$AY$8,Sheet1!$BA$8</definedName>
    <definedName name="QB_FORMULA_40" localSheetId="1" hidden="1">Sheet1!$BQ$34,Sheet1!$BW$34,Sheet1!$BY$34,Sheet1!$CE$34,Sheet1!$CG$34,Sheet1!$CM$34,Sheet1!$CO$34,Sheet1!$CU$34,Sheet1!$CW$34,Sheet1!$CY$34,Sheet1!$DA$34,Sheet1!$DC$34,Sheet1!$DE$34,Sheet1!$CY$35,Sheet1!$K$36,Sheet1!$M$36</definedName>
    <definedName name="QB_FORMULA_41" localSheetId="1" hidden="1">Sheet1!$S$36,Sheet1!$U$36,Sheet1!$AA$36,Sheet1!$AC$36,Sheet1!$AI$36,Sheet1!$AK$36,Sheet1!$AQ$36,Sheet1!$AS$36,Sheet1!$AY$36,Sheet1!$BA$36,Sheet1!$BG$36,Sheet1!$BI$36,Sheet1!$BO$36,Sheet1!$BQ$36,Sheet1!$BW$36,Sheet1!$BY$36</definedName>
    <definedName name="QB_FORMULA_42" localSheetId="1" hidden="1">Sheet1!$CE$36,Sheet1!$CG$36,Sheet1!$CM$36,Sheet1!$CO$36,Sheet1!$CU$36,Sheet1!$CW$36,Sheet1!$CY$36,Sheet1!$DA$36,Sheet1!$DC$36,Sheet1!$DE$36,Sheet1!$G$37,Sheet1!$I$37,Sheet1!$K$37,Sheet1!$M$37,Sheet1!$O$37,Sheet1!$Q$37</definedName>
    <definedName name="QB_FORMULA_43" localSheetId="1" hidden="1">Sheet1!$S$37,Sheet1!$U$37,Sheet1!$W$37,Sheet1!$Y$37,Sheet1!$AA$37,Sheet1!$AC$37,Sheet1!$AE$37,Sheet1!$AG$37,Sheet1!$AI$37,Sheet1!$AK$37,Sheet1!$AM$37,Sheet1!$AO$37,Sheet1!$AQ$37,Sheet1!$AS$37,Sheet1!$AU$37,Sheet1!$AW$37</definedName>
    <definedName name="QB_FORMULA_44" localSheetId="1" hidden="1">Sheet1!$AY$37,Sheet1!$BA$37,Sheet1!$BC$37,Sheet1!$BE$37,Sheet1!$BG$37,Sheet1!$BI$37,Sheet1!$BK$37,Sheet1!$BM$37,Sheet1!$BO$37,Sheet1!$BQ$37,Sheet1!$BS$37,Sheet1!$BU$37,Sheet1!$BW$37,Sheet1!$BY$37,Sheet1!$CA$37,Sheet1!$CC$37</definedName>
    <definedName name="QB_FORMULA_45" localSheetId="1" hidden="1">Sheet1!$CE$37,Sheet1!$CG$37,Sheet1!$CI$37,Sheet1!$CK$37,Sheet1!$CM$37,Sheet1!$CO$37,Sheet1!$CQ$37,Sheet1!$CS$37,Sheet1!$CU$37,Sheet1!$CW$37,Sheet1!$CY$37,Sheet1!$DA$37,Sheet1!$DC$37,Sheet1!$DE$37,Sheet1!$K$38,Sheet1!$M$38</definedName>
    <definedName name="QB_FORMULA_46" localSheetId="1" hidden="1">Sheet1!$S$38,Sheet1!$U$38,Sheet1!$AA$38,Sheet1!$AC$38,Sheet1!$AI$38,Sheet1!$AK$38,Sheet1!$AQ$38,Sheet1!$AS$38,Sheet1!$AY$38,Sheet1!$BA$38,Sheet1!$BG$38,Sheet1!$BI$38,Sheet1!$BO$38,Sheet1!$BQ$38,Sheet1!$BW$38,Sheet1!$BY$38</definedName>
    <definedName name="QB_FORMULA_47" localSheetId="1" hidden="1">Sheet1!$CE$38,Sheet1!$CG$38,Sheet1!$CM$38,Sheet1!$CO$38,Sheet1!$CU$38,Sheet1!$CW$38,Sheet1!$CY$38,Sheet1!$DA$38,Sheet1!$DC$38,Sheet1!$DE$38,Sheet1!$G$39,Sheet1!$I$39,Sheet1!$K$39,Sheet1!$M$39,Sheet1!$O$39,Sheet1!$Q$39</definedName>
    <definedName name="QB_FORMULA_48" localSheetId="1" hidden="1">Sheet1!$S$39,Sheet1!$U$39,Sheet1!$W$39,Sheet1!$Y$39,Sheet1!$AA$39,Sheet1!$AC$39,Sheet1!$AE$39,Sheet1!$AG$39,Sheet1!$AI$39,Sheet1!$AK$39,Sheet1!$AM$39,Sheet1!$AO$39,Sheet1!$AQ$39,Sheet1!$AS$39,Sheet1!$AU$39,Sheet1!$AW$39</definedName>
    <definedName name="QB_FORMULA_49" localSheetId="1" hidden="1">Sheet1!$AY$39,Sheet1!$BA$39,Sheet1!$BC$39,Sheet1!$BE$39,Sheet1!$BG$39,Sheet1!$BI$39,Sheet1!$BK$39,Sheet1!$BM$39,Sheet1!$BO$39,Sheet1!$BQ$39,Sheet1!$BS$39,Sheet1!$BU$39,Sheet1!$BW$39,Sheet1!$BY$39,Sheet1!$CA$39,Sheet1!$CC$39</definedName>
    <definedName name="QB_FORMULA_5" localSheetId="1" hidden="1">Sheet1!$BC$8,Sheet1!$BE$8,Sheet1!$BG$8,Sheet1!$BI$8,Sheet1!$BK$8,Sheet1!$BM$8,Sheet1!$BO$8,Sheet1!$BQ$8,Sheet1!$BS$8,Sheet1!$BU$8,Sheet1!$BW$8,Sheet1!$BY$8,Sheet1!$CA$8,Sheet1!$CC$8,Sheet1!$CE$8,Sheet1!$CG$8</definedName>
    <definedName name="QB_FORMULA_50" localSheetId="1" hidden="1">Sheet1!$CE$39,Sheet1!$CG$39,Sheet1!$CI$39,Sheet1!$CK$39,Sheet1!$CM$39,Sheet1!$CO$39,Sheet1!$CQ$39,Sheet1!$CS$39,Sheet1!$CU$39,Sheet1!$CW$39,Sheet1!$CY$39,Sheet1!$DA$39,Sheet1!$DC$39,Sheet1!$DE$39,Sheet1!$K$43,Sheet1!$M$43</definedName>
    <definedName name="QB_FORMULA_51" localSheetId="1" hidden="1">Sheet1!$S$43,Sheet1!$U$43,Sheet1!$AA$43,Sheet1!$AC$43,Sheet1!$AI$43,Sheet1!$AK$43,Sheet1!$AQ$43,Sheet1!$AS$43,Sheet1!$AY$43,Sheet1!$BA$43,Sheet1!$BG$43,Sheet1!$BI$43,Sheet1!$BO$43,Sheet1!$BQ$43,Sheet1!$BW$43,Sheet1!$BY$43</definedName>
    <definedName name="QB_FORMULA_52" localSheetId="1" hidden="1">Sheet1!$CE$43,Sheet1!$CG$43,Sheet1!$CM$43,Sheet1!$CO$43,Sheet1!$CU$43,Sheet1!$CW$43,Sheet1!$CY$43,Sheet1!$DA$43,Sheet1!$DC$43,Sheet1!$DE$43,Sheet1!$K$44,Sheet1!$M$44,Sheet1!$S$44,Sheet1!$U$44,Sheet1!$AA$44,Sheet1!$AC$44</definedName>
    <definedName name="QB_FORMULA_53" localSheetId="1" hidden="1">Sheet1!$AI$44,Sheet1!$AK$44,Sheet1!$AQ$44,Sheet1!$AS$44,Sheet1!$AY$44,Sheet1!$BA$44,Sheet1!$BG$44,Sheet1!$BI$44,Sheet1!$BO$44,Sheet1!$BQ$44,Sheet1!$BW$44,Sheet1!$BY$44,Sheet1!$CE$44,Sheet1!$CG$44,Sheet1!$CM$44,Sheet1!$CO$44</definedName>
    <definedName name="QB_FORMULA_54" localSheetId="1" hidden="1">Sheet1!$CU$44,Sheet1!$CW$44,Sheet1!$CY$44,Sheet1!$DA$44,Sheet1!$DC$44,Sheet1!$DE$44,Sheet1!$G$45,Sheet1!$I$45,Sheet1!$K$45,Sheet1!$M$45,Sheet1!$O$45,Sheet1!$Q$45,Sheet1!$S$45,Sheet1!$U$45,Sheet1!$W$45,Sheet1!$Y$45</definedName>
    <definedName name="QB_FORMULA_55" localSheetId="1" hidden="1">Sheet1!$AA$45,Sheet1!$AC$45,Sheet1!$AE$45,Sheet1!$AG$45,Sheet1!$AI$45,Sheet1!$AK$45,Sheet1!$AM$45,Sheet1!$AO$45,Sheet1!$AQ$45,Sheet1!$AS$45,Sheet1!$AU$45,Sheet1!$AW$45,Sheet1!$AY$45,Sheet1!$BA$45,Sheet1!$BC$45,Sheet1!$BE$45</definedName>
    <definedName name="QB_FORMULA_56" localSheetId="1" hidden="1">Sheet1!$BG$45,Sheet1!$BI$45,Sheet1!$BK$45,Sheet1!$BM$45,Sheet1!$BO$45,Sheet1!$BQ$45,Sheet1!$BS$45,Sheet1!$BU$45,Sheet1!$BW$45,Sheet1!$BY$45,Sheet1!$CA$45,Sheet1!$CC$45,Sheet1!$CE$45,Sheet1!$CG$45,Sheet1!$CI$45,Sheet1!$CK$45</definedName>
    <definedName name="QB_FORMULA_57" localSheetId="1" hidden="1">Sheet1!$CM$45,Sheet1!$CO$45,Sheet1!$CQ$45,Sheet1!$CS$45,Sheet1!$CU$45,Sheet1!$CW$45,Sheet1!$CY$45,Sheet1!$DA$45,Sheet1!$DC$45,Sheet1!$DE$45,Sheet1!$K$47,Sheet1!$M$47,Sheet1!$S$47,Sheet1!$U$47,Sheet1!$AA$47,Sheet1!$AC$47</definedName>
    <definedName name="QB_FORMULA_58" localSheetId="1" hidden="1">Sheet1!$AI$47,Sheet1!$AK$47,Sheet1!$AQ$47,Sheet1!$AS$47,Sheet1!$AY$47,Sheet1!$BA$47,Sheet1!$BG$47,Sheet1!$BI$47,Sheet1!$BO$47,Sheet1!$BQ$47,Sheet1!$BW$47,Sheet1!$BY$47,Sheet1!$CE$47,Sheet1!$CG$47,Sheet1!$CM$47,Sheet1!$CO$47</definedName>
    <definedName name="QB_FORMULA_59" localSheetId="1" hidden="1">Sheet1!$CU$47,Sheet1!$CW$47,Sheet1!$CY$47,Sheet1!$DA$47,Sheet1!$DC$47,Sheet1!$DE$47,Sheet1!$K$48,Sheet1!$M$48,Sheet1!$S$48,Sheet1!$U$48,Sheet1!$AA$48,Sheet1!$AC$48,Sheet1!$AI$48,Sheet1!$AK$48,Sheet1!$AQ$48,Sheet1!$AS$48</definedName>
    <definedName name="QB_FORMULA_6" localSheetId="1" hidden="1">Sheet1!$CI$8,Sheet1!$CK$8,Sheet1!$CM$8,Sheet1!$CO$8,Sheet1!$CQ$8,Sheet1!$CS$8,Sheet1!$CU$8,Sheet1!$CW$8,Sheet1!$CY$8,Sheet1!$DA$8,Sheet1!$DC$8,Sheet1!$DE$8,Sheet1!$K$11,Sheet1!$M$11,Sheet1!$S$11,Sheet1!$U$11</definedName>
    <definedName name="QB_FORMULA_60" localSheetId="1" hidden="1">Sheet1!$AY$48,Sheet1!$BA$48,Sheet1!$BG$48,Sheet1!$BI$48,Sheet1!$BO$48,Sheet1!$BQ$48,Sheet1!$BW$48,Sheet1!$BY$48,Sheet1!$CE$48,Sheet1!$CG$48,Sheet1!$CM$48,Sheet1!$CO$48,Sheet1!$CU$48,Sheet1!$CW$48,Sheet1!$CY$48,Sheet1!$DA$48</definedName>
    <definedName name="QB_FORMULA_61" localSheetId="1" hidden="1">Sheet1!$DC$48,Sheet1!$DE$48,Sheet1!$CY$49,Sheet1!$G$50,Sheet1!$I$50,Sheet1!$K$50,Sheet1!$M$50,Sheet1!$O$50,Sheet1!$Q$50,Sheet1!$S$50,Sheet1!$U$50,Sheet1!$W$50,Sheet1!$Y$50,Sheet1!$AA$50,Sheet1!$AC$50,Sheet1!$AE$50</definedName>
    <definedName name="QB_FORMULA_62" localSheetId="1" hidden="1">Sheet1!$AG$50,Sheet1!$AI$50,Sheet1!$AK$50,Sheet1!$AM$50,Sheet1!$AO$50,Sheet1!$AQ$50,Sheet1!$AS$50,Sheet1!$AU$50,Sheet1!$AW$50,Sheet1!$AY$50,Sheet1!$BA$50,Sheet1!$BC$50,Sheet1!$BE$50,Sheet1!$BG$50,Sheet1!$BI$50,Sheet1!$BK$50</definedName>
    <definedName name="QB_FORMULA_63" localSheetId="1" hidden="1">Sheet1!$BM$50,Sheet1!$BO$50,Sheet1!$BQ$50,Sheet1!$BS$50,Sheet1!$BU$50,Sheet1!$BW$50,Sheet1!$BY$50,Sheet1!$CA$50,Sheet1!$CC$50,Sheet1!$CE$50,Sheet1!$CG$50,Sheet1!$CI$50,Sheet1!$CK$50,Sheet1!$CM$50,Sheet1!$CO$50,Sheet1!$CQ$50</definedName>
    <definedName name="QB_FORMULA_64" localSheetId="1" hidden="1">Sheet1!$CS$50,Sheet1!$CU$50,Sheet1!$CW$50,Sheet1!$CY$50,Sheet1!$DA$50,Sheet1!$DC$50,Sheet1!$DE$50,Sheet1!$K$51,Sheet1!$M$51,Sheet1!$S$51,Sheet1!$U$51,Sheet1!$AA$51,Sheet1!$AC$51,Sheet1!$AI$51,Sheet1!$AK$51,Sheet1!$AQ$51</definedName>
    <definedName name="QB_FORMULA_65" localSheetId="1" hidden="1">Sheet1!$AS$51,Sheet1!$AY$51,Sheet1!$BA$51,Sheet1!$BG$51,Sheet1!$BI$51,Sheet1!$BO$51,Sheet1!$BQ$51,Sheet1!$BW$51,Sheet1!$BY$51,Sheet1!$CE$51,Sheet1!$CG$51,Sheet1!$CM$51,Sheet1!$CO$51,Sheet1!$CU$51,Sheet1!$CW$51,Sheet1!$CY$51</definedName>
    <definedName name="QB_FORMULA_66" localSheetId="1" hidden="1">Sheet1!$DA$51,Sheet1!$DC$51,Sheet1!$DE$51,Sheet1!$K$52,Sheet1!$M$52,Sheet1!$S$52,Sheet1!$U$52,Sheet1!$AA$52,Sheet1!$AC$52,Sheet1!$AI$52,Sheet1!$AK$52,Sheet1!$AQ$52,Sheet1!$AS$52,Sheet1!$AY$52,Sheet1!$BA$52,Sheet1!$BG$52</definedName>
    <definedName name="QB_FORMULA_67" localSheetId="1" hidden="1">Sheet1!$BI$52,Sheet1!$BO$52,Sheet1!$BQ$52,Sheet1!$BW$52,Sheet1!$BY$52,Sheet1!$CE$52,Sheet1!$CG$52,Sheet1!$CM$52,Sheet1!$CO$52,Sheet1!$CU$52,Sheet1!$CW$52,Sheet1!$CY$52,Sheet1!$DA$52,Sheet1!$DC$52,Sheet1!$DE$52,Sheet1!$G$53</definedName>
    <definedName name="QB_FORMULA_68" localSheetId="1" hidden="1">Sheet1!$I$53,Sheet1!$K$53,Sheet1!$M$53,Sheet1!$O$53,Sheet1!$Q$53,Sheet1!$S$53,Sheet1!$U$53,Sheet1!$W$53,Sheet1!$Y$53,Sheet1!$AA$53,Sheet1!$AC$53,Sheet1!$AE$53,Sheet1!$AG$53,Sheet1!$AI$53,Sheet1!$AK$53,Sheet1!$AM$53</definedName>
    <definedName name="QB_FORMULA_69" localSheetId="1" hidden="1">Sheet1!$AO$53,Sheet1!$AQ$53,Sheet1!$AS$53,Sheet1!$AU$53,Sheet1!$AW$53,Sheet1!$AY$53,Sheet1!$BA$53,Sheet1!$BC$53,Sheet1!$BE$53,Sheet1!$BG$53,Sheet1!$BI$53,Sheet1!$BK$53,Sheet1!$BM$53,Sheet1!$BO$53,Sheet1!$BQ$53,Sheet1!$BS$53</definedName>
    <definedName name="QB_FORMULA_7" localSheetId="1" hidden="1">Sheet1!$AA$11,Sheet1!$AC$11,Sheet1!$AI$11,Sheet1!$AK$11,Sheet1!$AQ$11,Sheet1!$AS$11,Sheet1!$AY$11,Sheet1!$BA$11,Sheet1!$BG$11,Sheet1!$BI$11,Sheet1!$BO$11,Sheet1!$BQ$11,Sheet1!$BW$11,Sheet1!$BY$11,Sheet1!$CE$11,Sheet1!$CG$11</definedName>
    <definedName name="QB_FORMULA_70" localSheetId="1" hidden="1">Sheet1!$BU$53,Sheet1!$BW$53,Sheet1!$BY$53,Sheet1!$CA$53,Sheet1!$CC$53,Sheet1!$CE$53,Sheet1!$CG$53,Sheet1!$CI$53,Sheet1!$CK$53,Sheet1!$CM$53,Sheet1!$CO$53,Sheet1!$CQ$53,Sheet1!$CS$53,Sheet1!$CU$53,Sheet1!$CW$53,Sheet1!$CY$53</definedName>
    <definedName name="QB_FORMULA_71" localSheetId="1" hidden="1">Sheet1!$DA$53,Sheet1!$DC$53,Sheet1!$DE$53,Sheet1!$K$55,Sheet1!$M$55,Sheet1!$S$55,Sheet1!$U$55,Sheet1!$AA$55,Sheet1!$AC$55,Sheet1!$AI$55,Sheet1!$AK$55,Sheet1!$AQ$55,Sheet1!$AS$55,Sheet1!$AY$55,Sheet1!$BA$55,Sheet1!$BG$55</definedName>
    <definedName name="QB_FORMULA_72" localSheetId="1" hidden="1">Sheet1!$BI$55,Sheet1!$BO$55,Sheet1!$BQ$55,Sheet1!$BW$55,Sheet1!$BY$55,Sheet1!$CE$55,Sheet1!$CG$55,Sheet1!$CM$55,Sheet1!$CO$55,Sheet1!$CU$55,Sheet1!$CW$55,Sheet1!$CY$55,Sheet1!$DA$55,Sheet1!$DC$55,Sheet1!$DE$55,Sheet1!$K$56</definedName>
    <definedName name="QB_FORMULA_73" localSheetId="1" hidden="1">Sheet1!$M$56,Sheet1!$S$56,Sheet1!$U$56,Sheet1!$AA$56,Sheet1!$AC$56,Sheet1!$AI$56,Sheet1!$AK$56,Sheet1!$AQ$56,Sheet1!$AS$56,Sheet1!$AY$56,Sheet1!$BA$56,Sheet1!$BG$56,Sheet1!$BI$56,Sheet1!$BO$56,Sheet1!$BQ$56,Sheet1!$BW$56</definedName>
    <definedName name="QB_FORMULA_74" localSheetId="1" hidden="1">Sheet1!$BY$56,Sheet1!$CE$56,Sheet1!$CG$56,Sheet1!$CM$56,Sheet1!$CO$56,Sheet1!$CU$56,Sheet1!$CW$56,Sheet1!$CY$56,Sheet1!$DA$56,Sheet1!$DC$56,Sheet1!$DE$56,Sheet1!$G$57,Sheet1!$I$57,Sheet1!$K$57,Sheet1!$M$57,Sheet1!$O$57</definedName>
    <definedName name="QB_FORMULA_75" localSheetId="1" hidden="1">Sheet1!$Q$57,Sheet1!$S$57,Sheet1!$U$57,Sheet1!$W$57,Sheet1!$Y$57,Sheet1!$AA$57,Sheet1!$AC$57,Sheet1!$AE$57,Sheet1!$AG$57,Sheet1!$AI$57,Sheet1!$AK$57,Sheet1!$AM$57,Sheet1!$AO$57,Sheet1!$AQ$57,Sheet1!$AS$57,Sheet1!$AU$57</definedName>
    <definedName name="QB_FORMULA_76" localSheetId="1" hidden="1">Sheet1!$AW$57,Sheet1!$AY$57,Sheet1!$BA$57,Sheet1!$BC$57,Sheet1!$BE$57,Sheet1!$BG$57,Sheet1!$BI$57,Sheet1!$BK$57,Sheet1!$BM$57,Sheet1!$BO$57,Sheet1!$BQ$57,Sheet1!$BS$57,Sheet1!$BU$57,Sheet1!$BW$57,Sheet1!$BY$57,Sheet1!$CA$57</definedName>
    <definedName name="QB_FORMULA_77" localSheetId="1" hidden="1">Sheet1!$CC$57,Sheet1!$CE$57,Sheet1!$CG$57,Sheet1!$CI$57,Sheet1!$CK$57,Sheet1!$CM$57,Sheet1!$CO$57,Sheet1!$CQ$57,Sheet1!$CS$57,Sheet1!$CU$57,Sheet1!$CW$57,Sheet1!$CY$57,Sheet1!$DA$57,Sheet1!$DC$57,Sheet1!$DE$57,Sheet1!$K$59</definedName>
    <definedName name="QB_FORMULA_78" localSheetId="1" hidden="1">Sheet1!$M$59,Sheet1!$S$59,Sheet1!$U$59,Sheet1!$AA$59,Sheet1!$AC$59,Sheet1!$AI$59,Sheet1!$AK$59,Sheet1!$AQ$59,Sheet1!$AS$59,Sheet1!$AY$59,Sheet1!$BA$59,Sheet1!$BG$59,Sheet1!$BI$59,Sheet1!$BO$59,Sheet1!$BQ$59,Sheet1!$BW$59</definedName>
    <definedName name="QB_FORMULA_79" localSheetId="1" hidden="1">Sheet1!$BY$59,Sheet1!$CE$59,Sheet1!$CG$59,Sheet1!$CM$59,Sheet1!$CO$59,Sheet1!$CU$59,Sheet1!$CW$59,Sheet1!$CY$59,Sheet1!$DA$59,Sheet1!$DC$59,Sheet1!$DE$59,Sheet1!$K$60,Sheet1!$M$60,Sheet1!$S$60,Sheet1!$U$60,Sheet1!$AA$60</definedName>
    <definedName name="QB_FORMULA_8" localSheetId="1" hidden="1">Sheet1!$CM$11,Sheet1!$CO$11,Sheet1!$CU$11,Sheet1!$CW$11,Sheet1!$CY$11,Sheet1!$DA$11,Sheet1!$DC$11,Sheet1!$DE$11,Sheet1!$K$12,Sheet1!$M$12,Sheet1!$S$12,Sheet1!$U$12,Sheet1!$AA$12,Sheet1!$AC$12,Sheet1!$AI$12,Sheet1!$AK$12</definedName>
    <definedName name="QB_FORMULA_80" localSheetId="1" hidden="1">Sheet1!$AC$60,Sheet1!$AI$60,Sheet1!$AK$60,Sheet1!$AQ$60,Sheet1!$AS$60,Sheet1!$AY$60,Sheet1!$BA$60,Sheet1!$BG$60,Sheet1!$BI$60,Sheet1!$BO$60,Sheet1!$BQ$60,Sheet1!$BW$60,Sheet1!$BY$60,Sheet1!$CE$60,Sheet1!$CG$60,Sheet1!$CM$60</definedName>
    <definedName name="QB_FORMULA_81" localSheetId="1" hidden="1">Sheet1!$CO$60,Sheet1!$CU$60,Sheet1!$CW$60,Sheet1!$CY$60,Sheet1!$DA$60,Sheet1!$DC$60,Sheet1!$DE$60,Sheet1!$K$61,Sheet1!$M$61,Sheet1!$S$61,Sheet1!$U$61,Sheet1!$AA$61,Sheet1!$AC$61,Sheet1!$AI$61,Sheet1!$AK$61,Sheet1!$AQ$61</definedName>
    <definedName name="QB_FORMULA_82" localSheetId="1" hidden="1">Sheet1!$AS$61,Sheet1!$AY$61,Sheet1!$BA$61,Sheet1!$BG$61,Sheet1!$BI$61,Sheet1!$BO$61,Sheet1!$BQ$61,Sheet1!$BW$61,Sheet1!$BY$61,Sheet1!$CE$61,Sheet1!$CG$61,Sheet1!$CM$61,Sheet1!$CO$61,Sheet1!$CU$61,Sheet1!$CW$61,Sheet1!$CY$61</definedName>
    <definedName name="QB_FORMULA_83" localSheetId="1" hidden="1">Sheet1!$DA$61,Sheet1!$DC$61,Sheet1!$DE$61,Sheet1!$G$62,Sheet1!$I$62,Sheet1!$K$62,Sheet1!$M$62,Sheet1!$O$62,Sheet1!$Q$62,Sheet1!$S$62,Sheet1!$U$62,Sheet1!$W$62,Sheet1!$Y$62,Sheet1!$AA$62,Sheet1!$AC$62,Sheet1!$AE$62</definedName>
    <definedName name="QB_FORMULA_84" localSheetId="1" hidden="1">Sheet1!$AG$62,Sheet1!$AI$62,Sheet1!$AK$62,Sheet1!$AM$62,Sheet1!$AO$62,Sheet1!$AQ$62,Sheet1!$AS$62,Sheet1!$AU$62,Sheet1!$AW$62,Sheet1!$AY$62,Sheet1!$BA$62,Sheet1!$BC$62,Sheet1!$BE$62,Sheet1!$BG$62,Sheet1!$BI$62,Sheet1!$BK$62</definedName>
    <definedName name="QB_FORMULA_85" localSheetId="1" hidden="1">Sheet1!$BM$62,Sheet1!$BO$62,Sheet1!$BQ$62,Sheet1!$BS$62,Sheet1!$BU$62,Sheet1!$BW$62,Sheet1!$BY$62,Sheet1!$CA$62,Sheet1!$CC$62,Sheet1!$CE$62,Sheet1!$CG$62,Sheet1!$CI$62,Sheet1!$CK$62,Sheet1!$CM$62,Sheet1!$CO$62,Sheet1!$CQ$62</definedName>
    <definedName name="QB_FORMULA_86" localSheetId="1" hidden="1">Sheet1!$CS$62,Sheet1!$CU$62,Sheet1!$CW$62,Sheet1!$CY$62,Sheet1!$DA$62,Sheet1!$DC$62,Sheet1!$DE$62,Sheet1!$K$64,Sheet1!$M$64,Sheet1!$S$64,Sheet1!$U$64,Sheet1!$AA$64,Sheet1!$AC$64,Sheet1!$AI$64,Sheet1!$AK$64,Sheet1!$AQ$64</definedName>
    <definedName name="QB_FORMULA_87" localSheetId="1" hidden="1">Sheet1!$AS$64,Sheet1!$AY$64,Sheet1!$BA$64,Sheet1!$BG$64,Sheet1!$BI$64,Sheet1!$BO$64,Sheet1!$BQ$64,Sheet1!$BW$64,Sheet1!$BY$64,Sheet1!$CE$64,Sheet1!$CG$64,Sheet1!$CM$64,Sheet1!$CO$64,Sheet1!$CU$64,Sheet1!$CW$64,Sheet1!$CY$64</definedName>
    <definedName name="QB_FORMULA_88" localSheetId="1" hidden="1">Sheet1!$DA$64,Sheet1!$DC$64,Sheet1!$DE$64,Sheet1!$K$65,Sheet1!$M$65,Sheet1!$S$65,Sheet1!$U$65,Sheet1!$AA$65,Sheet1!$AC$65,Sheet1!$AI$65,Sheet1!$AK$65,Sheet1!$AQ$65,Sheet1!$AS$65,Sheet1!$AY$65,Sheet1!$BA$65,Sheet1!$BG$65</definedName>
    <definedName name="QB_FORMULA_89" localSheetId="1" hidden="1">Sheet1!$BI$65,Sheet1!$BO$65,Sheet1!$BQ$65,Sheet1!$BW$65,Sheet1!$BY$65,Sheet1!$CE$65,Sheet1!$CG$65,Sheet1!$CM$65,Sheet1!$CO$65,Sheet1!$CU$65,Sheet1!$CW$65,Sheet1!$CY$65,Sheet1!$DA$65,Sheet1!$DC$65,Sheet1!$DE$65,Sheet1!$K$66</definedName>
    <definedName name="QB_FORMULA_9" localSheetId="1" hidden="1">Sheet1!$AQ$12,Sheet1!$AS$12,Sheet1!$AY$12,Sheet1!$BA$12,Sheet1!$BG$12,Sheet1!$BI$12,Sheet1!$BO$12,Sheet1!$BQ$12,Sheet1!$BW$12,Sheet1!$BY$12,Sheet1!$CE$12,Sheet1!$CG$12,Sheet1!$CM$12,Sheet1!$CO$12,Sheet1!$CU$12,Sheet1!$CW$12</definedName>
    <definedName name="QB_FORMULA_90" localSheetId="1" hidden="1">Sheet1!$M$66,Sheet1!$S$66,Sheet1!$U$66,Sheet1!$AA$66,Sheet1!$AC$66,Sheet1!$AI$66,Sheet1!$AK$66,Sheet1!$AQ$66,Sheet1!$AS$66,Sheet1!$AY$66,Sheet1!$BA$66,Sheet1!$BG$66,Sheet1!$BI$66,Sheet1!$BO$66,Sheet1!$BQ$66,Sheet1!$BW$66</definedName>
    <definedName name="QB_FORMULA_91" localSheetId="1" hidden="1">Sheet1!$BY$66,Sheet1!$CE$66,Sheet1!$CG$66,Sheet1!$CM$66,Sheet1!$CO$66,Sheet1!$CU$66,Sheet1!$CW$66,Sheet1!$CY$66,Sheet1!$DA$66,Sheet1!$DC$66,Sheet1!$DE$66,Sheet1!$K$67,Sheet1!$M$67,Sheet1!$S$67,Sheet1!$U$67,Sheet1!$AA$67</definedName>
    <definedName name="QB_FORMULA_92" localSheetId="1" hidden="1">Sheet1!$AC$67,Sheet1!$AI$67,Sheet1!$AK$67,Sheet1!$AQ$67,Sheet1!$AS$67,Sheet1!$AY$67,Sheet1!$BA$67,Sheet1!$BG$67,Sheet1!$BI$67,Sheet1!$BO$67,Sheet1!$BQ$67,Sheet1!$BW$67,Sheet1!$BY$67,Sheet1!$CE$67,Sheet1!$CG$67,Sheet1!$CM$67</definedName>
    <definedName name="QB_FORMULA_93" localSheetId="1" hidden="1">Sheet1!$CO$67,Sheet1!$CU$67,Sheet1!$CW$67,Sheet1!$CY$67,Sheet1!$DA$67,Sheet1!$DC$67,Sheet1!$DE$67,Sheet1!$K$68,Sheet1!$M$68,Sheet1!$S$68,Sheet1!$U$68,Sheet1!$AA$68,Sheet1!$AC$68,Sheet1!$AI$68,Sheet1!$AK$68,Sheet1!$AQ$68</definedName>
    <definedName name="QB_FORMULA_94" localSheetId="1" hidden="1">Sheet1!$AS$68,Sheet1!$AY$68,Sheet1!$BA$68,Sheet1!$BG$68,Sheet1!$BI$68,Sheet1!$BO$68,Sheet1!$BQ$68,Sheet1!$BW$68,Sheet1!$BY$68,Sheet1!$CE$68,Sheet1!$CG$68,Sheet1!$CM$68,Sheet1!$CO$68,Sheet1!$CU$68,Sheet1!$CW$68,Sheet1!$CY$68</definedName>
    <definedName name="QB_FORMULA_95" localSheetId="1" hidden="1">Sheet1!$DA$68,Sheet1!$DC$68,Sheet1!$DE$68,Sheet1!$G$69,Sheet1!$I$69,Sheet1!$K$69,Sheet1!$M$69,Sheet1!$O$69,Sheet1!$Q$69,Sheet1!$S$69,Sheet1!$U$69,Sheet1!$W$69,Sheet1!$Y$69,Sheet1!$AA$69,Sheet1!$AC$69,Sheet1!$AE$69</definedName>
    <definedName name="QB_FORMULA_96" localSheetId="1" hidden="1">Sheet1!$AG$69,Sheet1!$AI$69,Sheet1!$AK$69,Sheet1!$AM$69,Sheet1!$AO$69,Sheet1!$AQ$69,Sheet1!$AS$69,Sheet1!$AU$69,Sheet1!$AW$69,Sheet1!$AY$69,Sheet1!$BA$69,Sheet1!$BC$69,Sheet1!$BE$69,Sheet1!$BG$69,Sheet1!$BI$69,Sheet1!$BK$69</definedName>
    <definedName name="QB_FORMULA_97" localSheetId="1" hidden="1">Sheet1!$BM$69,Sheet1!$BO$69,Sheet1!$BQ$69,Sheet1!$BS$69,Sheet1!$BU$69,Sheet1!$BW$69,Sheet1!$BY$69,Sheet1!$CA$69,Sheet1!$CC$69,Sheet1!$CE$69,Sheet1!$CG$69,Sheet1!$CI$69,Sheet1!$CK$69,Sheet1!$CM$69,Sheet1!$CO$69,Sheet1!$CQ$69</definedName>
    <definedName name="QB_FORMULA_98" localSheetId="1" hidden="1">Sheet1!$CS$69,Sheet1!$CU$69,Sheet1!$CW$69,Sheet1!$CY$69,Sheet1!$DA$69,Sheet1!$DC$69,Sheet1!$DE$69,Sheet1!$K$71,Sheet1!$M$71,Sheet1!$S$71,Sheet1!$U$71,Sheet1!$AA$71,Sheet1!$AC$71,Sheet1!$AI$71,Sheet1!$AK$71,Sheet1!$AQ$71</definedName>
    <definedName name="QB_FORMULA_99" localSheetId="1" hidden="1">Sheet1!$AS$71,Sheet1!$AY$71,Sheet1!$BA$71,Sheet1!$BG$71,Sheet1!$BI$71,Sheet1!$BO$71,Sheet1!$BQ$71,Sheet1!$BW$71,Sheet1!$BY$71,Sheet1!$CE$71,Sheet1!$CG$71,Sheet1!$CM$71,Sheet1!$CO$71,Sheet1!$CU$71,Sheet1!$CW$71,Sheet1!$CY$71</definedName>
    <definedName name="QB_ROW_100250" localSheetId="1" hidden="1">Sheet1!$F$26</definedName>
    <definedName name="QB_ROW_101250" localSheetId="1" hidden="1">Sheet1!$F$29</definedName>
    <definedName name="QB_ROW_102250" localSheetId="1" hidden="1">Sheet1!$F$27</definedName>
    <definedName name="QB_ROW_103250" localSheetId="1" hidden="1">Sheet1!$F$28</definedName>
    <definedName name="QB_ROW_104040" localSheetId="1" hidden="1">Sheet1!$E$17</definedName>
    <definedName name="QB_ROW_104250" localSheetId="1" hidden="1">Sheet1!$F$23</definedName>
    <definedName name="QB_ROW_104340" localSheetId="1" hidden="1">Sheet1!$E$24</definedName>
    <definedName name="QB_ROW_105030" localSheetId="1" hidden="1">Sheet1!$D$5</definedName>
    <definedName name="QB_ROW_105330" localSheetId="1" hidden="1">Sheet1!$D$8</definedName>
    <definedName name="QB_ROW_106240" localSheetId="1" hidden="1">Sheet1!$E$6</definedName>
    <definedName name="QB_ROW_107240" localSheetId="1" hidden="1">Sheet1!$E$7</definedName>
    <definedName name="QB_ROW_108040" localSheetId="1" hidden="1">Sheet1!$E$10</definedName>
    <definedName name="QB_ROW_108340" localSheetId="1" hidden="1">Sheet1!$E$13</definedName>
    <definedName name="QB_ROW_109250" localSheetId="1" hidden="1">Sheet1!$F$11</definedName>
    <definedName name="QB_ROW_110250" localSheetId="1" hidden="1">Sheet1!$F$12</definedName>
    <definedName name="QB_ROW_111230" localSheetId="1" hidden="1">Sheet1!$D$38</definedName>
    <definedName name="QB_ROW_112030" localSheetId="1" hidden="1">Sheet1!$D$106</definedName>
    <definedName name="QB_ROW_112240" localSheetId="1" hidden="1">Sheet1!$E$110</definedName>
    <definedName name="QB_ROW_112330" localSheetId="1" hidden="1">Sheet1!$D$111</definedName>
    <definedName name="QB_ROW_113240" localSheetId="1" hidden="1">Sheet1!$E$108</definedName>
    <definedName name="QB_ROW_114240" localSheetId="1" hidden="1">Sheet1!$E$109</definedName>
    <definedName name="QB_ROW_115030" localSheetId="1" hidden="1">Sheet1!$D$63</definedName>
    <definedName name="QB_ROW_115330" localSheetId="1" hidden="1">Sheet1!$D$69</definedName>
    <definedName name="QB_ROW_116240" localSheetId="1" hidden="1">Sheet1!$E$66</definedName>
    <definedName name="QB_ROW_119240" localSheetId="1" hidden="1">Sheet1!$E$68</definedName>
    <definedName name="QB_ROW_120240" localSheetId="1" hidden="1">Sheet1!$E$64</definedName>
    <definedName name="QB_ROW_121240" localSheetId="1" hidden="1">Sheet1!$E$65</definedName>
    <definedName name="QB_ROW_122240" localSheetId="1" hidden="1">Sheet1!$E$67</definedName>
    <definedName name="QB_ROW_123030" localSheetId="1" hidden="1">Sheet1!$D$80</definedName>
    <definedName name="QB_ROW_123330" localSheetId="1" hidden="1">Sheet1!$D$105</definedName>
    <definedName name="QB_ROW_124240" localSheetId="1" hidden="1">Sheet1!$E$99</definedName>
    <definedName name="QB_ROW_125240" localSheetId="1" hidden="1">Sheet1!$E$97</definedName>
    <definedName name="QB_ROW_126040" localSheetId="1" hidden="1">Sheet1!$E$89</definedName>
    <definedName name="QB_ROW_126340" localSheetId="1" hidden="1">Sheet1!$E$94</definedName>
    <definedName name="QB_ROW_127250" localSheetId="1" hidden="1">Sheet1!$F$93</definedName>
    <definedName name="QB_ROW_129250" localSheetId="1" hidden="1">Sheet1!$F$91</definedName>
    <definedName name="QB_ROW_130350" localSheetId="1" hidden="1">Sheet1!$F$90</definedName>
    <definedName name="QB_ROW_131250" localSheetId="1" hidden="1">Sheet1!$F$92</definedName>
    <definedName name="QB_ROW_132240" localSheetId="1" hidden="1">Sheet1!$E$96</definedName>
    <definedName name="QB_ROW_133240" localSheetId="1" hidden="1">Sheet1!$E$95</definedName>
    <definedName name="QB_ROW_135240" localSheetId="1" hidden="1">Sheet1!$E$103</definedName>
    <definedName name="QB_ROW_136240" localSheetId="1" hidden="1">Sheet1!$E$101</definedName>
    <definedName name="QB_ROW_137240" localSheetId="1" hidden="1">Sheet1!$E$81</definedName>
    <definedName name="QB_ROW_138240" localSheetId="1" hidden="1">Sheet1!$E$82</definedName>
    <definedName name="QB_ROW_139240" localSheetId="1" hidden="1">Sheet1!$E$104</definedName>
    <definedName name="QB_ROW_140240" localSheetId="1" hidden="1">Sheet1!$E$100</definedName>
    <definedName name="QB_ROW_141240" localSheetId="1" hidden="1">Sheet1!$E$102</definedName>
    <definedName name="QB_ROW_142240" localSheetId="1" hidden="1">Sheet1!$E$98</definedName>
    <definedName name="QB_ROW_144040" localSheetId="1" hidden="1">Sheet1!$E$83</definedName>
    <definedName name="QB_ROW_144340" localSheetId="1" hidden="1">Sheet1!$E$88</definedName>
    <definedName name="QB_ROW_145250" localSheetId="1" hidden="1">Sheet1!$F$87</definedName>
    <definedName name="QB_ROW_146250" localSheetId="1" hidden="1">Sheet1!$F$86</definedName>
    <definedName name="QB_ROW_148030" localSheetId="1" hidden="1">Sheet1!$D$70</definedName>
    <definedName name="QB_ROW_148240" localSheetId="1" hidden="1">Sheet1!$E$78</definedName>
    <definedName name="QB_ROW_148330" localSheetId="1" hidden="1">Sheet1!$D$79</definedName>
    <definedName name="QB_ROW_149240" localSheetId="1" hidden="1">Sheet1!$E$71</definedName>
    <definedName name="QB_ROW_150040" localSheetId="1" hidden="1">Sheet1!$E$72</definedName>
    <definedName name="QB_ROW_150340" localSheetId="1" hidden="1">Sheet1!$E$77</definedName>
    <definedName name="QB_ROW_151250" localSheetId="1" hidden="1">Sheet1!$F$74</definedName>
    <definedName name="QB_ROW_152250" localSheetId="1" hidden="1">Sheet1!$F$75</definedName>
    <definedName name="QB_ROW_153250" localSheetId="1" hidden="1">Sheet1!$F$76</definedName>
    <definedName name="QB_ROW_154250" localSheetId="1" hidden="1">Sheet1!$F$73</definedName>
    <definedName name="QB_ROW_156030" localSheetId="1" hidden="1">Sheet1!$D$58</definedName>
    <definedName name="QB_ROW_156330" localSheetId="1" hidden="1">Sheet1!$D$62</definedName>
    <definedName name="QB_ROW_157240" localSheetId="1" hidden="1">Sheet1!$E$61</definedName>
    <definedName name="QB_ROW_158240" localSheetId="1" hidden="1">Sheet1!$E$60</definedName>
    <definedName name="QB_ROW_159030" localSheetId="1" hidden="1">Sheet1!$D$54</definedName>
    <definedName name="QB_ROW_159330" localSheetId="1" hidden="1">Sheet1!$D$57</definedName>
    <definedName name="QB_ROW_160240" localSheetId="1" hidden="1">Sheet1!$E$56</definedName>
    <definedName name="QB_ROW_161240" localSheetId="1" hidden="1">Sheet1!$E$55</definedName>
    <definedName name="QB_ROW_162250" localSheetId="1" hidden="1">Sheet1!$F$43</definedName>
    <definedName name="QB_ROW_163250" localSheetId="1" hidden="1">Sheet1!$F$44</definedName>
    <definedName name="QB_ROW_166040" localSheetId="1" hidden="1">Sheet1!$E$46</definedName>
    <definedName name="QB_ROW_166250" localSheetId="1" hidden="1">Sheet1!$F$49</definedName>
    <definedName name="QB_ROW_166340" localSheetId="1" hidden="1">Sheet1!$E$50</definedName>
    <definedName name="QB_ROW_167250" localSheetId="1" hidden="1">Sheet1!$F$48</definedName>
    <definedName name="QB_ROW_168240" localSheetId="1" hidden="1">Sheet1!$E$52</definedName>
    <definedName name="QB_ROW_170030" localSheetId="1" hidden="1">Sheet1!$D$9</definedName>
    <definedName name="QB_ROW_170330" localSheetId="1" hidden="1">Sheet1!$D$14</definedName>
    <definedName name="QB_ROW_173040" localSheetId="1" hidden="1">Sheet1!$E$42</definedName>
    <definedName name="QB_ROW_173340" localSheetId="1" hidden="1">Sheet1!$E$45</definedName>
    <definedName name="QB_ROW_174030" localSheetId="1" hidden="1">Sheet1!$D$41</definedName>
    <definedName name="QB_ROW_174330" localSheetId="1" hidden="1">Sheet1!$D$53</definedName>
    <definedName name="QB_ROW_177250" localSheetId="1" hidden="1">Sheet1!$F$85</definedName>
    <definedName name="QB_ROW_18301" localSheetId="1" hidden="1">Sheet1!$A$114</definedName>
    <definedName name="QB_ROW_188250" localSheetId="1" hidden="1">Sheet1!$F$47</definedName>
    <definedName name="QB_ROW_189240" localSheetId="1" hidden="1">Sheet1!$E$59</definedName>
    <definedName name="QB_ROW_19011" localSheetId="1" hidden="1">Sheet1!$B$3</definedName>
    <definedName name="QB_ROW_190250" localSheetId="1" hidden="1">Sheet1!$F$84</definedName>
    <definedName name="QB_ROW_191240" localSheetId="1" hidden="1">Sheet1!$E$107</definedName>
    <definedName name="QB_ROW_192250" localSheetId="1" hidden="1">Sheet1!$F$22</definedName>
    <definedName name="QB_ROW_19311" localSheetId="1" hidden="1">Sheet1!$B$113</definedName>
    <definedName name="QB_ROW_193250" localSheetId="1" hidden="1">Sheet1!$F$21</definedName>
    <definedName name="QB_ROW_194250" localSheetId="1" hidden="1">Sheet1!$F$20</definedName>
    <definedName name="QB_ROW_195250" localSheetId="1" hidden="1">Sheet1!$F$19</definedName>
    <definedName name="QB_ROW_196250" localSheetId="1" hidden="1">Sheet1!$F$18</definedName>
    <definedName name="QB_ROW_20021" localSheetId="1" hidden="1">Sheet1!$C$4</definedName>
    <definedName name="QB_ROW_20321" localSheetId="1" hidden="1">Sheet1!$C$39</definedName>
    <definedName name="QB_ROW_21021" localSheetId="1" hidden="1">Sheet1!$C$40</definedName>
    <definedName name="QB_ROW_21321" localSheetId="1" hidden="1">Sheet1!$C$112</definedName>
    <definedName name="QB_ROW_63030" localSheetId="1" hidden="1">Sheet1!$D$32</definedName>
    <definedName name="QB_ROW_63330" localSheetId="1" hidden="1">Sheet1!$D$37</definedName>
    <definedName name="QB_ROW_64240" localSheetId="1" hidden="1">Sheet1!$E$33</definedName>
    <definedName name="QB_ROW_65240" localSheetId="1" hidden="1">Sheet1!$E$34</definedName>
    <definedName name="QB_ROW_66240" localSheetId="1" hidden="1">Sheet1!$E$35</definedName>
    <definedName name="QB_ROW_67240" localSheetId="1" hidden="1">Sheet1!$E$36</definedName>
    <definedName name="QB_ROW_91230" localSheetId="1" hidden="1">Sheet1!$D$15</definedName>
    <definedName name="QB_ROW_92240" localSheetId="1" hidden="1">Sheet1!$E$51</definedName>
    <definedName name="QB_ROW_97030" localSheetId="1" hidden="1">Sheet1!$D$16</definedName>
    <definedName name="QB_ROW_97330" localSheetId="1" hidden="1">Sheet1!$D$31</definedName>
    <definedName name="QB_ROW_98040" localSheetId="1" hidden="1">Sheet1!$E$25</definedName>
    <definedName name="QB_ROW_98340" localSheetId="1" hidden="1">Sheet1!$E$30</definedName>
    <definedName name="QBCANSUPPORTUPDATE" localSheetId="1">TRUE</definedName>
    <definedName name="QBCOMPANYFILENAME" localSheetId="1">"\\APPSERVER1\QuickBooks Data\CIBO\CIBO 2017.QBW"</definedName>
    <definedName name="QBENDDATE" localSheetId="1">20181231</definedName>
    <definedName name="QBHEADERSONSCREEN" localSheetId="1">FALSE</definedName>
    <definedName name="QBMETADATASIZE" localSheetId="1">5907</definedName>
    <definedName name="QBPRESERVECOLOR" localSheetId="1">TRUE</definedName>
    <definedName name="QBPRESERVEFONT" localSheetId="1">TRUE</definedName>
    <definedName name="QBPRESERVEROWHEIGHT" localSheetId="1">TRUE</definedName>
    <definedName name="QBPRESERVESPACE" localSheetId="1">TRUE</definedName>
    <definedName name="QBREPORTCOLAXIS" localSheetId="1">6</definedName>
    <definedName name="QBREPORTCOMPANYID" localSheetId="1">"a6f9d30faca744f9926e515a7a7962f4"</definedName>
    <definedName name="QBREPORTCOMPARECOL_ANNUALBUDGET" localSheetId="1">FALSE</definedName>
    <definedName name="QBREPORTCOMPARECOL_AVGCOGS" localSheetId="1">FALSE</definedName>
    <definedName name="QBREPORTCOMPARECOL_AVGPRICE" localSheetId="1">FALSE</definedName>
    <definedName name="QBREPORTCOMPARECOL_BUDDIFF" localSheetId="1">TRUE</definedName>
    <definedName name="QBREPORTCOMPARECOL_BUDGET" localSheetId="1">TRUE</definedName>
    <definedName name="QBREPORTCOMPARECOL_BUDPCT" localSheetId="1">TRUE</definedName>
    <definedName name="QBREPORTCOMPARECOL_COGS" localSheetId="1">FALSE</definedName>
    <definedName name="QBREPORTCOMPARECOL_EXCLUDEAMOUNT" localSheetId="1">FALSE</definedName>
    <definedName name="QBREPORTCOMPARECOL_EXCLUDECURPERIOD" localSheetId="1">FALSE</definedName>
    <definedName name="QBREPORTCOMPARECOL_FORECAST" localSheetId="1">FALSE</definedName>
    <definedName name="QBREPORTCOMPARECOL_GROSSMARGIN" localSheetId="1">FALSE</definedName>
    <definedName name="QBREPORTCOMPARECOL_GROSSMARGINPCT" localSheetId="1">FALSE</definedName>
    <definedName name="QBREPORTCOMPARECOL_HOURS" localSheetId="1">FALSE</definedName>
    <definedName name="QBREPORTCOMPARECOL_PCTCOL" localSheetId="1">FALSE</definedName>
    <definedName name="QBREPORTCOMPARECOL_PCTEXPENSE" localSheetId="1">FALSE</definedName>
    <definedName name="QBREPORTCOMPARECOL_PCTINCOME" localSheetId="1">FALSE</definedName>
    <definedName name="QBREPORTCOMPARECOL_PCTOFSALES" localSheetId="1">FALSE</definedName>
    <definedName name="QBREPORTCOMPARECOL_PCTROW" localSheetId="1">FALSE</definedName>
    <definedName name="QBREPORTCOMPARECOL_PPDIFF" localSheetId="1">FALSE</definedName>
    <definedName name="QBREPORTCOMPARECOL_PPPCT" localSheetId="1">FALSE</definedName>
    <definedName name="QBREPORTCOMPARECOL_PREVPERIOD" localSheetId="1">FALSE</definedName>
    <definedName name="QBREPORTCOMPARECOL_PREVYEAR" localSheetId="1">FALSE</definedName>
    <definedName name="QBREPORTCOMPARECOL_PYDIFF" localSheetId="1">FALSE</definedName>
    <definedName name="QBREPORTCOMPARECOL_PYPCT" localSheetId="1">FALSE</definedName>
    <definedName name="QBREPORTCOMPARECOL_QTY" localSheetId="1">FALSE</definedName>
    <definedName name="QBREPORTCOMPARECOL_RATE" localSheetId="1">FALSE</definedName>
    <definedName name="QBREPORTCOMPARECOL_TRIPBILLEDMILES" localSheetId="1">FALSE</definedName>
    <definedName name="QBREPORTCOMPARECOL_TRIPBILLINGAMOUNT" localSheetId="1">FALSE</definedName>
    <definedName name="QBREPORTCOMPARECOL_TRIPMILES" localSheetId="1">FALSE</definedName>
    <definedName name="QBREPORTCOMPARECOL_TRIPNOTBILLABLEMILES" localSheetId="1">FALSE</definedName>
    <definedName name="QBREPORTCOMPARECOL_TRIPTAXDEDUCTIBLEAMOUNT" localSheetId="1">FALSE</definedName>
    <definedName name="QBREPORTCOMPARECOL_TRIPUNBILLEDMILES" localSheetId="1">FALSE</definedName>
    <definedName name="QBREPORTCOMPARECOL_YTD" localSheetId="1">FALSE</definedName>
    <definedName name="QBREPORTCOMPARECOL_YTDBUDGET" localSheetId="1">FALSE</definedName>
    <definedName name="QBREPORTCOMPARECOL_YTDPCT" localSheetId="1">FALSE</definedName>
    <definedName name="QBREPORTROWAXIS" localSheetId="1">11</definedName>
    <definedName name="QBREPORTSUBCOLAXIS" localSheetId="1">24</definedName>
    <definedName name="QBREPORTTYPE" localSheetId="1">288</definedName>
    <definedName name="QBROWHEADERS" localSheetId="1">6</definedName>
    <definedName name="QBSTARTDATE" localSheetId="1">20180101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E114" i="1" l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M114" i="1"/>
  <c r="K114" i="1"/>
  <c r="I114" i="1"/>
  <c r="G114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M113" i="1"/>
  <c r="K113" i="1"/>
  <c r="I113" i="1"/>
  <c r="G113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M112" i="1"/>
  <c r="K112" i="1"/>
  <c r="I112" i="1"/>
  <c r="G112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K111" i="1"/>
  <c r="I111" i="1"/>
  <c r="G111" i="1"/>
  <c r="CY110" i="1"/>
  <c r="DE109" i="1"/>
  <c r="DC109" i="1"/>
  <c r="DA109" i="1"/>
  <c r="CY109" i="1"/>
  <c r="CW109" i="1"/>
  <c r="CU109" i="1"/>
  <c r="CO109" i="1"/>
  <c r="CM109" i="1"/>
  <c r="CG109" i="1"/>
  <c r="CE109" i="1"/>
  <c r="BY109" i="1"/>
  <c r="BW109" i="1"/>
  <c r="BQ109" i="1"/>
  <c r="BO109" i="1"/>
  <c r="BI109" i="1"/>
  <c r="BG109" i="1"/>
  <c r="BA109" i="1"/>
  <c r="AY109" i="1"/>
  <c r="AS109" i="1"/>
  <c r="AQ109" i="1"/>
  <c r="AK109" i="1"/>
  <c r="AI109" i="1"/>
  <c r="AC109" i="1"/>
  <c r="AA109" i="1"/>
  <c r="U109" i="1"/>
  <c r="S109" i="1"/>
  <c r="M109" i="1"/>
  <c r="K109" i="1"/>
  <c r="DE108" i="1"/>
  <c r="DC108" i="1"/>
  <c r="DA108" i="1"/>
  <c r="CY108" i="1"/>
  <c r="CW108" i="1"/>
  <c r="CU108" i="1"/>
  <c r="CO108" i="1"/>
  <c r="CM108" i="1"/>
  <c r="CG108" i="1"/>
  <c r="CE108" i="1"/>
  <c r="BY108" i="1"/>
  <c r="BW108" i="1"/>
  <c r="BQ108" i="1"/>
  <c r="BO108" i="1"/>
  <c r="BI108" i="1"/>
  <c r="BG108" i="1"/>
  <c r="BA108" i="1"/>
  <c r="AY108" i="1"/>
  <c r="AS108" i="1"/>
  <c r="AQ108" i="1"/>
  <c r="AK108" i="1"/>
  <c r="AI108" i="1"/>
  <c r="AC108" i="1"/>
  <c r="AA108" i="1"/>
  <c r="U108" i="1"/>
  <c r="S108" i="1"/>
  <c r="M108" i="1"/>
  <c r="K108" i="1"/>
  <c r="DE107" i="1"/>
  <c r="DC107" i="1"/>
  <c r="DA107" i="1"/>
  <c r="CY107" i="1"/>
  <c r="CW107" i="1"/>
  <c r="CU107" i="1"/>
  <c r="CO107" i="1"/>
  <c r="CM107" i="1"/>
  <c r="CG107" i="1"/>
  <c r="CE107" i="1"/>
  <c r="BY107" i="1"/>
  <c r="BW107" i="1"/>
  <c r="BQ107" i="1"/>
  <c r="BO107" i="1"/>
  <c r="BI107" i="1"/>
  <c r="BG107" i="1"/>
  <c r="BA107" i="1"/>
  <c r="AY107" i="1"/>
  <c r="AS107" i="1"/>
  <c r="AQ107" i="1"/>
  <c r="AK107" i="1"/>
  <c r="AI107" i="1"/>
  <c r="AC107" i="1"/>
  <c r="AA107" i="1"/>
  <c r="U107" i="1"/>
  <c r="S107" i="1"/>
  <c r="M107" i="1"/>
  <c r="K107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K105" i="1"/>
  <c r="I105" i="1"/>
  <c r="G105" i="1"/>
  <c r="DE104" i="1"/>
  <c r="DC104" i="1"/>
  <c r="DA104" i="1"/>
  <c r="CY104" i="1"/>
  <c r="CW104" i="1"/>
  <c r="CU104" i="1"/>
  <c r="CO104" i="1"/>
  <c r="CM104" i="1"/>
  <c r="CG104" i="1"/>
  <c r="CE104" i="1"/>
  <c r="BY104" i="1"/>
  <c r="BW104" i="1"/>
  <c r="BQ104" i="1"/>
  <c r="BO104" i="1"/>
  <c r="BI104" i="1"/>
  <c r="BG104" i="1"/>
  <c r="BA104" i="1"/>
  <c r="AY104" i="1"/>
  <c r="AS104" i="1"/>
  <c r="AQ104" i="1"/>
  <c r="AK104" i="1"/>
  <c r="AI104" i="1"/>
  <c r="AC104" i="1"/>
  <c r="AA104" i="1"/>
  <c r="U104" i="1"/>
  <c r="S104" i="1"/>
  <c r="M104" i="1"/>
  <c r="K104" i="1"/>
  <c r="DE103" i="1"/>
  <c r="DC103" i="1"/>
  <c r="DA103" i="1"/>
  <c r="CY103" i="1"/>
  <c r="CW103" i="1"/>
  <c r="CU103" i="1"/>
  <c r="CO103" i="1"/>
  <c r="CM103" i="1"/>
  <c r="CG103" i="1"/>
  <c r="CE103" i="1"/>
  <c r="BY103" i="1"/>
  <c r="BW103" i="1"/>
  <c r="BQ103" i="1"/>
  <c r="BO103" i="1"/>
  <c r="BI103" i="1"/>
  <c r="BG103" i="1"/>
  <c r="BA103" i="1"/>
  <c r="AY103" i="1"/>
  <c r="AS103" i="1"/>
  <c r="AQ103" i="1"/>
  <c r="AK103" i="1"/>
  <c r="AI103" i="1"/>
  <c r="AC103" i="1"/>
  <c r="AA103" i="1"/>
  <c r="U103" i="1"/>
  <c r="S103" i="1"/>
  <c r="M103" i="1"/>
  <c r="K103" i="1"/>
  <c r="DE102" i="1"/>
  <c r="DC102" i="1"/>
  <c r="DA102" i="1"/>
  <c r="CY102" i="1"/>
  <c r="CW102" i="1"/>
  <c r="CU102" i="1"/>
  <c r="CO102" i="1"/>
  <c r="CM102" i="1"/>
  <c r="CG102" i="1"/>
  <c r="CE102" i="1"/>
  <c r="BY102" i="1"/>
  <c r="BW102" i="1"/>
  <c r="BQ102" i="1"/>
  <c r="BO102" i="1"/>
  <c r="BI102" i="1"/>
  <c r="BG102" i="1"/>
  <c r="BA102" i="1"/>
  <c r="AY102" i="1"/>
  <c r="AS102" i="1"/>
  <c r="AQ102" i="1"/>
  <c r="AK102" i="1"/>
  <c r="AI102" i="1"/>
  <c r="AC102" i="1"/>
  <c r="AA102" i="1"/>
  <c r="U102" i="1"/>
  <c r="S102" i="1"/>
  <c r="M102" i="1"/>
  <c r="K102" i="1"/>
  <c r="DE101" i="1"/>
  <c r="DC101" i="1"/>
  <c r="DA101" i="1"/>
  <c r="CY101" i="1"/>
  <c r="CW101" i="1"/>
  <c r="CU101" i="1"/>
  <c r="CO101" i="1"/>
  <c r="CM101" i="1"/>
  <c r="CG101" i="1"/>
  <c r="CE101" i="1"/>
  <c r="BY101" i="1"/>
  <c r="BW101" i="1"/>
  <c r="BQ101" i="1"/>
  <c r="BO101" i="1"/>
  <c r="BI101" i="1"/>
  <c r="BG101" i="1"/>
  <c r="BA101" i="1"/>
  <c r="AY101" i="1"/>
  <c r="AS101" i="1"/>
  <c r="AQ101" i="1"/>
  <c r="AK101" i="1"/>
  <c r="AI101" i="1"/>
  <c r="AC101" i="1"/>
  <c r="AA101" i="1"/>
  <c r="U101" i="1"/>
  <c r="S101" i="1"/>
  <c r="M101" i="1"/>
  <c r="K101" i="1"/>
  <c r="DE100" i="1"/>
  <c r="DC100" i="1"/>
  <c r="DA100" i="1"/>
  <c r="CY100" i="1"/>
  <c r="CW100" i="1"/>
  <c r="CU100" i="1"/>
  <c r="CO100" i="1"/>
  <c r="CM100" i="1"/>
  <c r="CG100" i="1"/>
  <c r="CE100" i="1"/>
  <c r="BY100" i="1"/>
  <c r="BW100" i="1"/>
  <c r="BQ100" i="1"/>
  <c r="BO100" i="1"/>
  <c r="BI100" i="1"/>
  <c r="BG100" i="1"/>
  <c r="BA100" i="1"/>
  <c r="AY100" i="1"/>
  <c r="AS100" i="1"/>
  <c r="AQ100" i="1"/>
  <c r="AK100" i="1"/>
  <c r="AI100" i="1"/>
  <c r="AC100" i="1"/>
  <c r="AA100" i="1"/>
  <c r="U100" i="1"/>
  <c r="S100" i="1"/>
  <c r="M100" i="1"/>
  <c r="K100" i="1"/>
  <c r="DE99" i="1"/>
  <c r="DC99" i="1"/>
  <c r="DA99" i="1"/>
  <c r="CY99" i="1"/>
  <c r="CW99" i="1"/>
  <c r="CU99" i="1"/>
  <c r="CO99" i="1"/>
  <c r="CM99" i="1"/>
  <c r="CG99" i="1"/>
  <c r="CE99" i="1"/>
  <c r="BY99" i="1"/>
  <c r="BW99" i="1"/>
  <c r="BQ99" i="1"/>
  <c r="BO99" i="1"/>
  <c r="BI99" i="1"/>
  <c r="BG99" i="1"/>
  <c r="BA99" i="1"/>
  <c r="AY99" i="1"/>
  <c r="AS99" i="1"/>
  <c r="AQ99" i="1"/>
  <c r="AK99" i="1"/>
  <c r="AI99" i="1"/>
  <c r="AC99" i="1"/>
  <c r="AA99" i="1"/>
  <c r="U99" i="1"/>
  <c r="S99" i="1"/>
  <c r="M99" i="1"/>
  <c r="K99" i="1"/>
  <c r="DE98" i="1"/>
  <c r="DC98" i="1"/>
  <c r="DA98" i="1"/>
  <c r="CY98" i="1"/>
  <c r="CW98" i="1"/>
  <c r="CU98" i="1"/>
  <c r="CO98" i="1"/>
  <c r="CM98" i="1"/>
  <c r="CG98" i="1"/>
  <c r="CE98" i="1"/>
  <c r="BY98" i="1"/>
  <c r="BW98" i="1"/>
  <c r="BQ98" i="1"/>
  <c r="BO98" i="1"/>
  <c r="BI98" i="1"/>
  <c r="BG98" i="1"/>
  <c r="BA98" i="1"/>
  <c r="AY98" i="1"/>
  <c r="AS98" i="1"/>
  <c r="AQ98" i="1"/>
  <c r="AK98" i="1"/>
  <c r="AI98" i="1"/>
  <c r="AC98" i="1"/>
  <c r="AA98" i="1"/>
  <c r="U98" i="1"/>
  <c r="S98" i="1"/>
  <c r="M98" i="1"/>
  <c r="K98" i="1"/>
  <c r="DE97" i="1"/>
  <c r="DC97" i="1"/>
  <c r="DA97" i="1"/>
  <c r="CY97" i="1"/>
  <c r="CW97" i="1"/>
  <c r="CU97" i="1"/>
  <c r="CO97" i="1"/>
  <c r="CM97" i="1"/>
  <c r="CG97" i="1"/>
  <c r="CE97" i="1"/>
  <c r="BY97" i="1"/>
  <c r="BW97" i="1"/>
  <c r="BQ97" i="1"/>
  <c r="BO97" i="1"/>
  <c r="BI97" i="1"/>
  <c r="BG97" i="1"/>
  <c r="BA97" i="1"/>
  <c r="AY97" i="1"/>
  <c r="AS97" i="1"/>
  <c r="AQ97" i="1"/>
  <c r="AK97" i="1"/>
  <c r="AI97" i="1"/>
  <c r="AC97" i="1"/>
  <c r="AA97" i="1"/>
  <c r="U97" i="1"/>
  <c r="S97" i="1"/>
  <c r="M97" i="1"/>
  <c r="K97" i="1"/>
  <c r="DE96" i="1"/>
  <c r="DC96" i="1"/>
  <c r="DA96" i="1"/>
  <c r="CY96" i="1"/>
  <c r="CW96" i="1"/>
  <c r="CU96" i="1"/>
  <c r="CO96" i="1"/>
  <c r="CM96" i="1"/>
  <c r="CG96" i="1"/>
  <c r="CE96" i="1"/>
  <c r="BY96" i="1"/>
  <c r="BW96" i="1"/>
  <c r="BQ96" i="1"/>
  <c r="BO96" i="1"/>
  <c r="BI96" i="1"/>
  <c r="BG96" i="1"/>
  <c r="BA96" i="1"/>
  <c r="AY96" i="1"/>
  <c r="AS96" i="1"/>
  <c r="AQ96" i="1"/>
  <c r="AK96" i="1"/>
  <c r="AI96" i="1"/>
  <c r="AC96" i="1"/>
  <c r="AA96" i="1"/>
  <c r="U96" i="1"/>
  <c r="S96" i="1"/>
  <c r="M96" i="1"/>
  <c r="K96" i="1"/>
  <c r="DE95" i="1"/>
  <c r="DC95" i="1"/>
  <c r="DA95" i="1"/>
  <c r="CY95" i="1"/>
  <c r="CW95" i="1"/>
  <c r="CU95" i="1"/>
  <c r="CO95" i="1"/>
  <c r="CM95" i="1"/>
  <c r="CG95" i="1"/>
  <c r="CE95" i="1"/>
  <c r="BY95" i="1"/>
  <c r="BW95" i="1"/>
  <c r="BQ95" i="1"/>
  <c r="BO95" i="1"/>
  <c r="BI95" i="1"/>
  <c r="BG95" i="1"/>
  <c r="BA95" i="1"/>
  <c r="AY95" i="1"/>
  <c r="AS95" i="1"/>
  <c r="AQ95" i="1"/>
  <c r="AK95" i="1"/>
  <c r="AI95" i="1"/>
  <c r="AC95" i="1"/>
  <c r="AA95" i="1"/>
  <c r="U95" i="1"/>
  <c r="S95" i="1"/>
  <c r="M95" i="1"/>
  <c r="K95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K94" i="1"/>
  <c r="I94" i="1"/>
  <c r="G94" i="1"/>
  <c r="DE93" i="1"/>
  <c r="DC93" i="1"/>
  <c r="DA93" i="1"/>
  <c r="CY93" i="1"/>
  <c r="CW93" i="1"/>
  <c r="CU93" i="1"/>
  <c r="CO93" i="1"/>
  <c r="CM93" i="1"/>
  <c r="CG93" i="1"/>
  <c r="CE93" i="1"/>
  <c r="BY93" i="1"/>
  <c r="BW93" i="1"/>
  <c r="BQ93" i="1"/>
  <c r="BO93" i="1"/>
  <c r="BI93" i="1"/>
  <c r="BG93" i="1"/>
  <c r="BA93" i="1"/>
  <c r="AY93" i="1"/>
  <c r="AS93" i="1"/>
  <c r="AQ93" i="1"/>
  <c r="AK93" i="1"/>
  <c r="AI93" i="1"/>
  <c r="AC93" i="1"/>
  <c r="AA93" i="1"/>
  <c r="U93" i="1"/>
  <c r="S93" i="1"/>
  <c r="M93" i="1"/>
  <c r="K93" i="1"/>
  <c r="DE92" i="1"/>
  <c r="DC92" i="1"/>
  <c r="DA92" i="1"/>
  <c r="CY92" i="1"/>
  <c r="CW92" i="1"/>
  <c r="CU92" i="1"/>
  <c r="CO92" i="1"/>
  <c r="CM92" i="1"/>
  <c r="CG92" i="1"/>
  <c r="CE92" i="1"/>
  <c r="BY92" i="1"/>
  <c r="BW92" i="1"/>
  <c r="BQ92" i="1"/>
  <c r="BO92" i="1"/>
  <c r="BI92" i="1"/>
  <c r="BG92" i="1"/>
  <c r="BA92" i="1"/>
  <c r="AY92" i="1"/>
  <c r="AS92" i="1"/>
  <c r="AQ92" i="1"/>
  <c r="AK92" i="1"/>
  <c r="AI92" i="1"/>
  <c r="AC92" i="1"/>
  <c r="AA92" i="1"/>
  <c r="U92" i="1"/>
  <c r="S92" i="1"/>
  <c r="M92" i="1"/>
  <c r="K92" i="1"/>
  <c r="DE91" i="1"/>
  <c r="DC91" i="1"/>
  <c r="DA91" i="1"/>
  <c r="CY91" i="1"/>
  <c r="CW91" i="1"/>
  <c r="CU91" i="1"/>
  <c r="CO91" i="1"/>
  <c r="CM91" i="1"/>
  <c r="CG91" i="1"/>
  <c r="CE91" i="1"/>
  <c r="BY91" i="1"/>
  <c r="BW91" i="1"/>
  <c r="BQ91" i="1"/>
  <c r="BO91" i="1"/>
  <c r="BI91" i="1"/>
  <c r="BG91" i="1"/>
  <c r="BA91" i="1"/>
  <c r="AY91" i="1"/>
  <c r="AS91" i="1"/>
  <c r="AQ91" i="1"/>
  <c r="AK91" i="1"/>
  <c r="AI91" i="1"/>
  <c r="AC91" i="1"/>
  <c r="AA91" i="1"/>
  <c r="U91" i="1"/>
  <c r="S91" i="1"/>
  <c r="M91" i="1"/>
  <c r="K91" i="1"/>
  <c r="DE90" i="1"/>
  <c r="DC90" i="1"/>
  <c r="DA90" i="1"/>
  <c r="CY90" i="1"/>
  <c r="CW90" i="1"/>
  <c r="CU90" i="1"/>
  <c r="CO90" i="1"/>
  <c r="CM90" i="1"/>
  <c r="CG90" i="1"/>
  <c r="CE90" i="1"/>
  <c r="BY90" i="1"/>
  <c r="BW90" i="1"/>
  <c r="BQ90" i="1"/>
  <c r="BO90" i="1"/>
  <c r="BI90" i="1"/>
  <c r="BG90" i="1"/>
  <c r="BA90" i="1"/>
  <c r="AY90" i="1"/>
  <c r="AS90" i="1"/>
  <c r="AQ90" i="1"/>
  <c r="AK90" i="1"/>
  <c r="AI90" i="1"/>
  <c r="AC90" i="1"/>
  <c r="AA90" i="1"/>
  <c r="U90" i="1"/>
  <c r="S90" i="1"/>
  <c r="M90" i="1"/>
  <c r="K90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K88" i="1"/>
  <c r="I88" i="1"/>
  <c r="G88" i="1"/>
  <c r="DE87" i="1"/>
  <c r="DC87" i="1"/>
  <c r="DA87" i="1"/>
  <c r="CY87" i="1"/>
  <c r="CW87" i="1"/>
  <c r="CU87" i="1"/>
  <c r="CO87" i="1"/>
  <c r="CM87" i="1"/>
  <c r="CG87" i="1"/>
  <c r="CE87" i="1"/>
  <c r="BY87" i="1"/>
  <c r="BW87" i="1"/>
  <c r="BQ87" i="1"/>
  <c r="BO87" i="1"/>
  <c r="BI87" i="1"/>
  <c r="BG87" i="1"/>
  <c r="BA87" i="1"/>
  <c r="AY87" i="1"/>
  <c r="AS87" i="1"/>
  <c r="AQ87" i="1"/>
  <c r="AK87" i="1"/>
  <c r="AI87" i="1"/>
  <c r="AC87" i="1"/>
  <c r="AA87" i="1"/>
  <c r="U87" i="1"/>
  <c r="S87" i="1"/>
  <c r="M87" i="1"/>
  <c r="K87" i="1"/>
  <c r="DE86" i="1"/>
  <c r="DC86" i="1"/>
  <c r="DA86" i="1"/>
  <c r="CY86" i="1"/>
  <c r="CW86" i="1"/>
  <c r="CU86" i="1"/>
  <c r="CO86" i="1"/>
  <c r="CM86" i="1"/>
  <c r="CG86" i="1"/>
  <c r="CE86" i="1"/>
  <c r="BY86" i="1"/>
  <c r="BW86" i="1"/>
  <c r="BQ86" i="1"/>
  <c r="BO86" i="1"/>
  <c r="BI86" i="1"/>
  <c r="BG86" i="1"/>
  <c r="BA86" i="1"/>
  <c r="AY86" i="1"/>
  <c r="AS86" i="1"/>
  <c r="AQ86" i="1"/>
  <c r="AK86" i="1"/>
  <c r="AI86" i="1"/>
  <c r="AC86" i="1"/>
  <c r="AA86" i="1"/>
  <c r="U86" i="1"/>
  <c r="S86" i="1"/>
  <c r="M86" i="1"/>
  <c r="K86" i="1"/>
  <c r="DE85" i="1"/>
  <c r="DC85" i="1"/>
  <c r="DA85" i="1"/>
  <c r="CY85" i="1"/>
  <c r="CW85" i="1"/>
  <c r="CU85" i="1"/>
  <c r="CO85" i="1"/>
  <c r="CM85" i="1"/>
  <c r="CG85" i="1"/>
  <c r="CE85" i="1"/>
  <c r="BY85" i="1"/>
  <c r="BW85" i="1"/>
  <c r="BQ85" i="1"/>
  <c r="BO85" i="1"/>
  <c r="BI85" i="1"/>
  <c r="BG85" i="1"/>
  <c r="BA85" i="1"/>
  <c r="AY85" i="1"/>
  <c r="AS85" i="1"/>
  <c r="AQ85" i="1"/>
  <c r="AK85" i="1"/>
  <c r="AI85" i="1"/>
  <c r="AC85" i="1"/>
  <c r="AA85" i="1"/>
  <c r="U85" i="1"/>
  <c r="S85" i="1"/>
  <c r="M85" i="1"/>
  <c r="K85" i="1"/>
  <c r="DE84" i="1"/>
  <c r="DC84" i="1"/>
  <c r="DA84" i="1"/>
  <c r="CY84" i="1"/>
  <c r="CW84" i="1"/>
  <c r="CU84" i="1"/>
  <c r="CO84" i="1"/>
  <c r="CM84" i="1"/>
  <c r="CG84" i="1"/>
  <c r="CE84" i="1"/>
  <c r="BY84" i="1"/>
  <c r="BW84" i="1"/>
  <c r="BQ84" i="1"/>
  <c r="BO84" i="1"/>
  <c r="BI84" i="1"/>
  <c r="BG84" i="1"/>
  <c r="BA84" i="1"/>
  <c r="AY84" i="1"/>
  <c r="AS84" i="1"/>
  <c r="AQ84" i="1"/>
  <c r="AK84" i="1"/>
  <c r="AI84" i="1"/>
  <c r="AC84" i="1"/>
  <c r="AA84" i="1"/>
  <c r="U84" i="1"/>
  <c r="S84" i="1"/>
  <c r="M84" i="1"/>
  <c r="K84" i="1"/>
  <c r="DE82" i="1"/>
  <c r="DC82" i="1"/>
  <c r="DA82" i="1"/>
  <c r="CY82" i="1"/>
  <c r="CW82" i="1"/>
  <c r="CU82" i="1"/>
  <c r="CO82" i="1"/>
  <c r="CM82" i="1"/>
  <c r="CG82" i="1"/>
  <c r="CE82" i="1"/>
  <c r="BY82" i="1"/>
  <c r="BW82" i="1"/>
  <c r="BQ82" i="1"/>
  <c r="BO82" i="1"/>
  <c r="BI82" i="1"/>
  <c r="BG82" i="1"/>
  <c r="BA82" i="1"/>
  <c r="AY82" i="1"/>
  <c r="AS82" i="1"/>
  <c r="AQ82" i="1"/>
  <c r="AK82" i="1"/>
  <c r="AI82" i="1"/>
  <c r="AC82" i="1"/>
  <c r="AA82" i="1"/>
  <c r="U82" i="1"/>
  <c r="S82" i="1"/>
  <c r="M82" i="1"/>
  <c r="K82" i="1"/>
  <c r="DE81" i="1"/>
  <c r="DC81" i="1"/>
  <c r="DA81" i="1"/>
  <c r="CY81" i="1"/>
  <c r="CW81" i="1"/>
  <c r="CU81" i="1"/>
  <c r="CO81" i="1"/>
  <c r="CM81" i="1"/>
  <c r="CG81" i="1"/>
  <c r="CE81" i="1"/>
  <c r="BY81" i="1"/>
  <c r="BW81" i="1"/>
  <c r="BQ81" i="1"/>
  <c r="BO81" i="1"/>
  <c r="BI81" i="1"/>
  <c r="BG81" i="1"/>
  <c r="BA81" i="1"/>
  <c r="AY81" i="1"/>
  <c r="AS81" i="1"/>
  <c r="AQ81" i="1"/>
  <c r="AK81" i="1"/>
  <c r="AI81" i="1"/>
  <c r="AC81" i="1"/>
  <c r="AA81" i="1"/>
  <c r="U81" i="1"/>
  <c r="S81" i="1"/>
  <c r="M81" i="1"/>
  <c r="K81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M79" i="1"/>
  <c r="K79" i="1"/>
  <c r="I79" i="1"/>
  <c r="G79" i="1"/>
  <c r="CY78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M77" i="1"/>
  <c r="K77" i="1"/>
  <c r="I77" i="1"/>
  <c r="G77" i="1"/>
  <c r="DE76" i="1"/>
  <c r="DC76" i="1"/>
  <c r="DA76" i="1"/>
  <c r="CY76" i="1"/>
  <c r="CW76" i="1"/>
  <c r="CU76" i="1"/>
  <c r="CO76" i="1"/>
  <c r="CM76" i="1"/>
  <c r="CG76" i="1"/>
  <c r="CE76" i="1"/>
  <c r="BY76" i="1"/>
  <c r="BW76" i="1"/>
  <c r="BQ76" i="1"/>
  <c r="BO76" i="1"/>
  <c r="BI76" i="1"/>
  <c r="BG76" i="1"/>
  <c r="BA76" i="1"/>
  <c r="AY76" i="1"/>
  <c r="AS76" i="1"/>
  <c r="AQ76" i="1"/>
  <c r="AK76" i="1"/>
  <c r="AI76" i="1"/>
  <c r="AC76" i="1"/>
  <c r="AA76" i="1"/>
  <c r="U76" i="1"/>
  <c r="S76" i="1"/>
  <c r="M76" i="1"/>
  <c r="K76" i="1"/>
  <c r="DE75" i="1"/>
  <c r="DC75" i="1"/>
  <c r="DA75" i="1"/>
  <c r="CY75" i="1"/>
  <c r="CW75" i="1"/>
  <c r="CU75" i="1"/>
  <c r="CO75" i="1"/>
  <c r="CM75" i="1"/>
  <c r="CG75" i="1"/>
  <c r="CE75" i="1"/>
  <c r="BY75" i="1"/>
  <c r="BW75" i="1"/>
  <c r="BQ75" i="1"/>
  <c r="BO75" i="1"/>
  <c r="BI75" i="1"/>
  <c r="BG75" i="1"/>
  <c r="BA75" i="1"/>
  <c r="AY75" i="1"/>
  <c r="AS75" i="1"/>
  <c r="AQ75" i="1"/>
  <c r="AK75" i="1"/>
  <c r="AI75" i="1"/>
  <c r="AC75" i="1"/>
  <c r="AA75" i="1"/>
  <c r="U75" i="1"/>
  <c r="S75" i="1"/>
  <c r="M75" i="1"/>
  <c r="K75" i="1"/>
  <c r="DE74" i="1"/>
  <c r="DC74" i="1"/>
  <c r="DA74" i="1"/>
  <c r="CY74" i="1"/>
  <c r="CW74" i="1"/>
  <c r="CU74" i="1"/>
  <c r="CO74" i="1"/>
  <c r="CM74" i="1"/>
  <c r="CG74" i="1"/>
  <c r="CE74" i="1"/>
  <c r="BY74" i="1"/>
  <c r="BW74" i="1"/>
  <c r="BQ74" i="1"/>
  <c r="BO74" i="1"/>
  <c r="BI74" i="1"/>
  <c r="BG74" i="1"/>
  <c r="BA74" i="1"/>
  <c r="AY74" i="1"/>
  <c r="AS74" i="1"/>
  <c r="AQ74" i="1"/>
  <c r="AK74" i="1"/>
  <c r="AI74" i="1"/>
  <c r="AC74" i="1"/>
  <c r="AA74" i="1"/>
  <c r="U74" i="1"/>
  <c r="S74" i="1"/>
  <c r="M74" i="1"/>
  <c r="K74" i="1"/>
  <c r="DE73" i="1"/>
  <c r="DC73" i="1"/>
  <c r="DA73" i="1"/>
  <c r="CY73" i="1"/>
  <c r="CW73" i="1"/>
  <c r="CU73" i="1"/>
  <c r="CO73" i="1"/>
  <c r="CM73" i="1"/>
  <c r="CG73" i="1"/>
  <c r="CE73" i="1"/>
  <c r="BY73" i="1"/>
  <c r="BW73" i="1"/>
  <c r="BQ73" i="1"/>
  <c r="BO73" i="1"/>
  <c r="BI73" i="1"/>
  <c r="BG73" i="1"/>
  <c r="BA73" i="1"/>
  <c r="AY73" i="1"/>
  <c r="AS73" i="1"/>
  <c r="AQ73" i="1"/>
  <c r="AK73" i="1"/>
  <c r="AI73" i="1"/>
  <c r="AC73" i="1"/>
  <c r="AA73" i="1"/>
  <c r="U73" i="1"/>
  <c r="S73" i="1"/>
  <c r="M73" i="1"/>
  <c r="K73" i="1"/>
  <c r="DE71" i="1"/>
  <c r="DC71" i="1"/>
  <c r="DA71" i="1"/>
  <c r="CY71" i="1"/>
  <c r="CW71" i="1"/>
  <c r="CU71" i="1"/>
  <c r="CO71" i="1"/>
  <c r="CM71" i="1"/>
  <c r="CG71" i="1"/>
  <c r="CE71" i="1"/>
  <c r="BY71" i="1"/>
  <c r="BW71" i="1"/>
  <c r="BQ71" i="1"/>
  <c r="BO71" i="1"/>
  <c r="BI71" i="1"/>
  <c r="BG71" i="1"/>
  <c r="BA71" i="1"/>
  <c r="AY71" i="1"/>
  <c r="AS71" i="1"/>
  <c r="AQ71" i="1"/>
  <c r="AK71" i="1"/>
  <c r="AI71" i="1"/>
  <c r="AC71" i="1"/>
  <c r="AA71" i="1"/>
  <c r="U71" i="1"/>
  <c r="S71" i="1"/>
  <c r="M71" i="1"/>
  <c r="K71" i="1"/>
  <c r="DE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M69" i="1"/>
  <c r="K69" i="1"/>
  <c r="I69" i="1"/>
  <c r="G69" i="1"/>
  <c r="DE68" i="1"/>
  <c r="DC68" i="1"/>
  <c r="DA68" i="1"/>
  <c r="CY68" i="1"/>
  <c r="CW68" i="1"/>
  <c r="CU68" i="1"/>
  <c r="CO68" i="1"/>
  <c r="CM68" i="1"/>
  <c r="CG68" i="1"/>
  <c r="CE68" i="1"/>
  <c r="BY68" i="1"/>
  <c r="BW68" i="1"/>
  <c r="BQ68" i="1"/>
  <c r="BO68" i="1"/>
  <c r="BI68" i="1"/>
  <c r="BG68" i="1"/>
  <c r="BA68" i="1"/>
  <c r="AY68" i="1"/>
  <c r="AS68" i="1"/>
  <c r="AQ68" i="1"/>
  <c r="AK68" i="1"/>
  <c r="AI68" i="1"/>
  <c r="AC68" i="1"/>
  <c r="AA68" i="1"/>
  <c r="U68" i="1"/>
  <c r="S68" i="1"/>
  <c r="M68" i="1"/>
  <c r="K68" i="1"/>
  <c r="DE67" i="1"/>
  <c r="DC67" i="1"/>
  <c r="DA67" i="1"/>
  <c r="CY67" i="1"/>
  <c r="CW67" i="1"/>
  <c r="CU67" i="1"/>
  <c r="CO67" i="1"/>
  <c r="CM67" i="1"/>
  <c r="CG67" i="1"/>
  <c r="CE67" i="1"/>
  <c r="BY67" i="1"/>
  <c r="BW67" i="1"/>
  <c r="BQ67" i="1"/>
  <c r="BO67" i="1"/>
  <c r="BI67" i="1"/>
  <c r="BG67" i="1"/>
  <c r="BA67" i="1"/>
  <c r="AY67" i="1"/>
  <c r="AS67" i="1"/>
  <c r="AQ67" i="1"/>
  <c r="AK67" i="1"/>
  <c r="AI67" i="1"/>
  <c r="AC67" i="1"/>
  <c r="AA67" i="1"/>
  <c r="U67" i="1"/>
  <c r="S67" i="1"/>
  <c r="M67" i="1"/>
  <c r="K67" i="1"/>
  <c r="DE66" i="1"/>
  <c r="DC66" i="1"/>
  <c r="DA66" i="1"/>
  <c r="CY66" i="1"/>
  <c r="CW66" i="1"/>
  <c r="CU66" i="1"/>
  <c r="CO66" i="1"/>
  <c r="CM66" i="1"/>
  <c r="CG66" i="1"/>
  <c r="CE66" i="1"/>
  <c r="BY66" i="1"/>
  <c r="BW66" i="1"/>
  <c r="BQ66" i="1"/>
  <c r="BO66" i="1"/>
  <c r="BI66" i="1"/>
  <c r="BG66" i="1"/>
  <c r="BA66" i="1"/>
  <c r="AY66" i="1"/>
  <c r="AS66" i="1"/>
  <c r="AQ66" i="1"/>
  <c r="AK66" i="1"/>
  <c r="AI66" i="1"/>
  <c r="AC66" i="1"/>
  <c r="AA66" i="1"/>
  <c r="U66" i="1"/>
  <c r="S66" i="1"/>
  <c r="M66" i="1"/>
  <c r="K66" i="1"/>
  <c r="DE65" i="1"/>
  <c r="DC65" i="1"/>
  <c r="DA65" i="1"/>
  <c r="CY65" i="1"/>
  <c r="CW65" i="1"/>
  <c r="CU65" i="1"/>
  <c r="CO65" i="1"/>
  <c r="CM65" i="1"/>
  <c r="CG65" i="1"/>
  <c r="CE65" i="1"/>
  <c r="BY65" i="1"/>
  <c r="BW65" i="1"/>
  <c r="BQ65" i="1"/>
  <c r="BO65" i="1"/>
  <c r="BI65" i="1"/>
  <c r="BG65" i="1"/>
  <c r="BA65" i="1"/>
  <c r="AY65" i="1"/>
  <c r="AS65" i="1"/>
  <c r="AQ65" i="1"/>
  <c r="AK65" i="1"/>
  <c r="AI65" i="1"/>
  <c r="AC65" i="1"/>
  <c r="AA65" i="1"/>
  <c r="U65" i="1"/>
  <c r="S65" i="1"/>
  <c r="M65" i="1"/>
  <c r="K65" i="1"/>
  <c r="DE64" i="1"/>
  <c r="DC64" i="1"/>
  <c r="DA64" i="1"/>
  <c r="CY64" i="1"/>
  <c r="CW64" i="1"/>
  <c r="CU64" i="1"/>
  <c r="CO64" i="1"/>
  <c r="CM64" i="1"/>
  <c r="CG64" i="1"/>
  <c r="CE64" i="1"/>
  <c r="BY64" i="1"/>
  <c r="BW64" i="1"/>
  <c r="BQ64" i="1"/>
  <c r="BO64" i="1"/>
  <c r="BI64" i="1"/>
  <c r="BG64" i="1"/>
  <c r="BA64" i="1"/>
  <c r="AY64" i="1"/>
  <c r="AS64" i="1"/>
  <c r="AQ64" i="1"/>
  <c r="AK64" i="1"/>
  <c r="AI64" i="1"/>
  <c r="AC64" i="1"/>
  <c r="AA64" i="1"/>
  <c r="U64" i="1"/>
  <c r="S64" i="1"/>
  <c r="M64" i="1"/>
  <c r="K64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M62" i="1"/>
  <c r="K62" i="1"/>
  <c r="I62" i="1"/>
  <c r="G62" i="1"/>
  <c r="DE61" i="1"/>
  <c r="DC61" i="1"/>
  <c r="DA61" i="1"/>
  <c r="CY61" i="1"/>
  <c r="CW61" i="1"/>
  <c r="CU61" i="1"/>
  <c r="CO61" i="1"/>
  <c r="CM61" i="1"/>
  <c r="CG61" i="1"/>
  <c r="CE61" i="1"/>
  <c r="BY61" i="1"/>
  <c r="BW61" i="1"/>
  <c r="BQ61" i="1"/>
  <c r="BO61" i="1"/>
  <c r="BI61" i="1"/>
  <c r="BG61" i="1"/>
  <c r="BA61" i="1"/>
  <c r="AY61" i="1"/>
  <c r="AS61" i="1"/>
  <c r="AQ61" i="1"/>
  <c r="AK61" i="1"/>
  <c r="AI61" i="1"/>
  <c r="AC61" i="1"/>
  <c r="AA61" i="1"/>
  <c r="U61" i="1"/>
  <c r="S61" i="1"/>
  <c r="M61" i="1"/>
  <c r="K61" i="1"/>
  <c r="DE60" i="1"/>
  <c r="DC60" i="1"/>
  <c r="DA60" i="1"/>
  <c r="CY60" i="1"/>
  <c r="CW60" i="1"/>
  <c r="CU60" i="1"/>
  <c r="CO60" i="1"/>
  <c r="CM60" i="1"/>
  <c r="CG60" i="1"/>
  <c r="CE60" i="1"/>
  <c r="BY60" i="1"/>
  <c r="BW60" i="1"/>
  <c r="BQ60" i="1"/>
  <c r="BO60" i="1"/>
  <c r="BI60" i="1"/>
  <c r="BG60" i="1"/>
  <c r="BA60" i="1"/>
  <c r="AY60" i="1"/>
  <c r="AS60" i="1"/>
  <c r="AQ60" i="1"/>
  <c r="AK60" i="1"/>
  <c r="AI60" i="1"/>
  <c r="AC60" i="1"/>
  <c r="AA60" i="1"/>
  <c r="U60" i="1"/>
  <c r="S60" i="1"/>
  <c r="M60" i="1"/>
  <c r="K60" i="1"/>
  <c r="DE59" i="1"/>
  <c r="DC59" i="1"/>
  <c r="DA59" i="1"/>
  <c r="CY59" i="1"/>
  <c r="CW59" i="1"/>
  <c r="CU59" i="1"/>
  <c r="CO59" i="1"/>
  <c r="CM59" i="1"/>
  <c r="CG59" i="1"/>
  <c r="CE59" i="1"/>
  <c r="BY59" i="1"/>
  <c r="BW59" i="1"/>
  <c r="BQ59" i="1"/>
  <c r="BO59" i="1"/>
  <c r="BI59" i="1"/>
  <c r="BG59" i="1"/>
  <c r="BA59" i="1"/>
  <c r="AY59" i="1"/>
  <c r="AS59" i="1"/>
  <c r="AQ59" i="1"/>
  <c r="AK59" i="1"/>
  <c r="AI59" i="1"/>
  <c r="AC59" i="1"/>
  <c r="AA59" i="1"/>
  <c r="U59" i="1"/>
  <c r="S59" i="1"/>
  <c r="M59" i="1"/>
  <c r="K59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K57" i="1"/>
  <c r="I57" i="1"/>
  <c r="G57" i="1"/>
  <c r="DE56" i="1"/>
  <c r="DC56" i="1"/>
  <c r="DA56" i="1"/>
  <c r="CY56" i="1"/>
  <c r="CW56" i="1"/>
  <c r="CU56" i="1"/>
  <c r="CO56" i="1"/>
  <c r="CM56" i="1"/>
  <c r="CG56" i="1"/>
  <c r="CE56" i="1"/>
  <c r="BY56" i="1"/>
  <c r="BW56" i="1"/>
  <c r="BQ56" i="1"/>
  <c r="BO56" i="1"/>
  <c r="BI56" i="1"/>
  <c r="BG56" i="1"/>
  <c r="BA56" i="1"/>
  <c r="AY56" i="1"/>
  <c r="AS56" i="1"/>
  <c r="AQ56" i="1"/>
  <c r="AK56" i="1"/>
  <c r="AI56" i="1"/>
  <c r="AC56" i="1"/>
  <c r="AA56" i="1"/>
  <c r="U56" i="1"/>
  <c r="S56" i="1"/>
  <c r="M56" i="1"/>
  <c r="K56" i="1"/>
  <c r="DE55" i="1"/>
  <c r="DC55" i="1"/>
  <c r="DA55" i="1"/>
  <c r="CY55" i="1"/>
  <c r="CW55" i="1"/>
  <c r="CU55" i="1"/>
  <c r="CO55" i="1"/>
  <c r="CM55" i="1"/>
  <c r="CG55" i="1"/>
  <c r="CE55" i="1"/>
  <c r="BY55" i="1"/>
  <c r="BW55" i="1"/>
  <c r="BQ55" i="1"/>
  <c r="BO55" i="1"/>
  <c r="BI55" i="1"/>
  <c r="BG55" i="1"/>
  <c r="BA55" i="1"/>
  <c r="AY55" i="1"/>
  <c r="AS55" i="1"/>
  <c r="AQ55" i="1"/>
  <c r="AK55" i="1"/>
  <c r="AI55" i="1"/>
  <c r="AC55" i="1"/>
  <c r="AA55" i="1"/>
  <c r="U55" i="1"/>
  <c r="S55" i="1"/>
  <c r="M55" i="1"/>
  <c r="K55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M53" i="1"/>
  <c r="K53" i="1"/>
  <c r="I53" i="1"/>
  <c r="G53" i="1"/>
  <c r="DE52" i="1"/>
  <c r="DC52" i="1"/>
  <c r="DA52" i="1"/>
  <c r="CY52" i="1"/>
  <c r="CW52" i="1"/>
  <c r="CU52" i="1"/>
  <c r="CO52" i="1"/>
  <c r="CM52" i="1"/>
  <c r="CG52" i="1"/>
  <c r="CE52" i="1"/>
  <c r="BY52" i="1"/>
  <c r="BW52" i="1"/>
  <c r="BQ52" i="1"/>
  <c r="BO52" i="1"/>
  <c r="BI52" i="1"/>
  <c r="BG52" i="1"/>
  <c r="BA52" i="1"/>
  <c r="AY52" i="1"/>
  <c r="AS52" i="1"/>
  <c r="AQ52" i="1"/>
  <c r="AK52" i="1"/>
  <c r="AI52" i="1"/>
  <c r="AC52" i="1"/>
  <c r="AA52" i="1"/>
  <c r="U52" i="1"/>
  <c r="S52" i="1"/>
  <c r="M52" i="1"/>
  <c r="K52" i="1"/>
  <c r="DE51" i="1"/>
  <c r="DC51" i="1"/>
  <c r="DA51" i="1"/>
  <c r="CY51" i="1"/>
  <c r="CW51" i="1"/>
  <c r="CU51" i="1"/>
  <c r="CO51" i="1"/>
  <c r="CM51" i="1"/>
  <c r="CG51" i="1"/>
  <c r="CE51" i="1"/>
  <c r="BY51" i="1"/>
  <c r="BW51" i="1"/>
  <c r="BQ51" i="1"/>
  <c r="BO51" i="1"/>
  <c r="BI51" i="1"/>
  <c r="BG51" i="1"/>
  <c r="BA51" i="1"/>
  <c r="AY51" i="1"/>
  <c r="AS51" i="1"/>
  <c r="AQ51" i="1"/>
  <c r="AK51" i="1"/>
  <c r="AI51" i="1"/>
  <c r="AC51" i="1"/>
  <c r="AA51" i="1"/>
  <c r="U51" i="1"/>
  <c r="S51" i="1"/>
  <c r="M51" i="1"/>
  <c r="K51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M50" i="1"/>
  <c r="K50" i="1"/>
  <c r="I50" i="1"/>
  <c r="G50" i="1"/>
  <c r="CY49" i="1"/>
  <c r="DE48" i="1"/>
  <c r="DC48" i="1"/>
  <c r="DA48" i="1"/>
  <c r="CY48" i="1"/>
  <c r="CW48" i="1"/>
  <c r="CU48" i="1"/>
  <c r="CO48" i="1"/>
  <c r="CM48" i="1"/>
  <c r="CG48" i="1"/>
  <c r="CE48" i="1"/>
  <c r="BY48" i="1"/>
  <c r="BW48" i="1"/>
  <c r="BQ48" i="1"/>
  <c r="BO48" i="1"/>
  <c r="BI48" i="1"/>
  <c r="BG48" i="1"/>
  <c r="BA48" i="1"/>
  <c r="AY48" i="1"/>
  <c r="AS48" i="1"/>
  <c r="AQ48" i="1"/>
  <c r="AK48" i="1"/>
  <c r="AI48" i="1"/>
  <c r="AC48" i="1"/>
  <c r="AA48" i="1"/>
  <c r="U48" i="1"/>
  <c r="S48" i="1"/>
  <c r="M48" i="1"/>
  <c r="K48" i="1"/>
  <c r="DE47" i="1"/>
  <c r="DC47" i="1"/>
  <c r="DA47" i="1"/>
  <c r="CY47" i="1"/>
  <c r="CW47" i="1"/>
  <c r="CU47" i="1"/>
  <c r="CO47" i="1"/>
  <c r="CM47" i="1"/>
  <c r="CG47" i="1"/>
  <c r="CE47" i="1"/>
  <c r="BY47" i="1"/>
  <c r="BW47" i="1"/>
  <c r="BQ47" i="1"/>
  <c r="BO47" i="1"/>
  <c r="BI47" i="1"/>
  <c r="BG47" i="1"/>
  <c r="BA47" i="1"/>
  <c r="AY47" i="1"/>
  <c r="AS47" i="1"/>
  <c r="AQ47" i="1"/>
  <c r="AK47" i="1"/>
  <c r="AI47" i="1"/>
  <c r="AC47" i="1"/>
  <c r="AA47" i="1"/>
  <c r="U47" i="1"/>
  <c r="S47" i="1"/>
  <c r="M47" i="1"/>
  <c r="K47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O45" i="1"/>
  <c r="M45" i="1"/>
  <c r="K45" i="1"/>
  <c r="I45" i="1"/>
  <c r="G45" i="1"/>
  <c r="DE44" i="1"/>
  <c r="DC44" i="1"/>
  <c r="DA44" i="1"/>
  <c r="CY44" i="1"/>
  <c r="CW44" i="1"/>
  <c r="CU44" i="1"/>
  <c r="CO44" i="1"/>
  <c r="CM44" i="1"/>
  <c r="CG44" i="1"/>
  <c r="CE44" i="1"/>
  <c r="BY44" i="1"/>
  <c r="BW44" i="1"/>
  <c r="BQ44" i="1"/>
  <c r="BO44" i="1"/>
  <c r="BI44" i="1"/>
  <c r="BG44" i="1"/>
  <c r="BA44" i="1"/>
  <c r="AY44" i="1"/>
  <c r="AS44" i="1"/>
  <c r="AQ44" i="1"/>
  <c r="AK44" i="1"/>
  <c r="AI44" i="1"/>
  <c r="AC44" i="1"/>
  <c r="AA44" i="1"/>
  <c r="U44" i="1"/>
  <c r="S44" i="1"/>
  <c r="M44" i="1"/>
  <c r="K44" i="1"/>
  <c r="DE43" i="1"/>
  <c r="DC43" i="1"/>
  <c r="DA43" i="1"/>
  <c r="CY43" i="1"/>
  <c r="CW43" i="1"/>
  <c r="CU43" i="1"/>
  <c r="CO43" i="1"/>
  <c r="CM43" i="1"/>
  <c r="CG43" i="1"/>
  <c r="CE43" i="1"/>
  <c r="BY43" i="1"/>
  <c r="BW43" i="1"/>
  <c r="BQ43" i="1"/>
  <c r="BO43" i="1"/>
  <c r="BI43" i="1"/>
  <c r="BG43" i="1"/>
  <c r="BA43" i="1"/>
  <c r="AY43" i="1"/>
  <c r="AS43" i="1"/>
  <c r="AQ43" i="1"/>
  <c r="AK43" i="1"/>
  <c r="AI43" i="1"/>
  <c r="AC43" i="1"/>
  <c r="AA43" i="1"/>
  <c r="U43" i="1"/>
  <c r="S43" i="1"/>
  <c r="M43" i="1"/>
  <c r="K43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K39" i="1"/>
  <c r="I39" i="1"/>
  <c r="G39" i="1"/>
  <c r="DE38" i="1"/>
  <c r="DC38" i="1"/>
  <c r="DA38" i="1"/>
  <c r="CY38" i="1"/>
  <c r="CW38" i="1"/>
  <c r="CU38" i="1"/>
  <c r="CO38" i="1"/>
  <c r="CM38" i="1"/>
  <c r="CG38" i="1"/>
  <c r="CE38" i="1"/>
  <c r="BY38" i="1"/>
  <c r="BW38" i="1"/>
  <c r="BQ38" i="1"/>
  <c r="BO38" i="1"/>
  <c r="BI38" i="1"/>
  <c r="BG38" i="1"/>
  <c r="BA38" i="1"/>
  <c r="AY38" i="1"/>
  <c r="AS38" i="1"/>
  <c r="AQ38" i="1"/>
  <c r="AK38" i="1"/>
  <c r="AI38" i="1"/>
  <c r="AC38" i="1"/>
  <c r="AA38" i="1"/>
  <c r="U38" i="1"/>
  <c r="S38" i="1"/>
  <c r="M38" i="1"/>
  <c r="K38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I37" i="1"/>
  <c r="AG37" i="1"/>
  <c r="AE37" i="1"/>
  <c r="AC37" i="1"/>
  <c r="AA37" i="1"/>
  <c r="Y37" i="1"/>
  <c r="W37" i="1"/>
  <c r="U37" i="1"/>
  <c r="S37" i="1"/>
  <c r="Q37" i="1"/>
  <c r="O37" i="1"/>
  <c r="M37" i="1"/>
  <c r="K37" i="1"/>
  <c r="I37" i="1"/>
  <c r="G37" i="1"/>
  <c r="DE36" i="1"/>
  <c r="DC36" i="1"/>
  <c r="DA36" i="1"/>
  <c r="CY36" i="1"/>
  <c r="CW36" i="1"/>
  <c r="CU36" i="1"/>
  <c r="CO36" i="1"/>
  <c r="CM36" i="1"/>
  <c r="CG36" i="1"/>
  <c r="CE36" i="1"/>
  <c r="BY36" i="1"/>
  <c r="BW36" i="1"/>
  <c r="BQ36" i="1"/>
  <c r="BO36" i="1"/>
  <c r="BI36" i="1"/>
  <c r="BG36" i="1"/>
  <c r="BA36" i="1"/>
  <c r="AY36" i="1"/>
  <c r="AS36" i="1"/>
  <c r="AQ36" i="1"/>
  <c r="AK36" i="1"/>
  <c r="AI36" i="1"/>
  <c r="AC36" i="1"/>
  <c r="AA36" i="1"/>
  <c r="U36" i="1"/>
  <c r="S36" i="1"/>
  <c r="M36" i="1"/>
  <c r="K36" i="1"/>
  <c r="CY35" i="1"/>
  <c r="DE34" i="1"/>
  <c r="DC34" i="1"/>
  <c r="DA34" i="1"/>
  <c r="CY34" i="1"/>
  <c r="CW34" i="1"/>
  <c r="CU34" i="1"/>
  <c r="CO34" i="1"/>
  <c r="CM34" i="1"/>
  <c r="CG34" i="1"/>
  <c r="CE34" i="1"/>
  <c r="BY34" i="1"/>
  <c r="BW34" i="1"/>
  <c r="BQ34" i="1"/>
  <c r="BO34" i="1"/>
  <c r="BI34" i="1"/>
  <c r="BG34" i="1"/>
  <c r="BA34" i="1"/>
  <c r="AY34" i="1"/>
  <c r="AS34" i="1"/>
  <c r="AQ34" i="1"/>
  <c r="AK34" i="1"/>
  <c r="AI34" i="1"/>
  <c r="AC34" i="1"/>
  <c r="AA34" i="1"/>
  <c r="U34" i="1"/>
  <c r="S34" i="1"/>
  <c r="M34" i="1"/>
  <c r="K34" i="1"/>
  <c r="DE33" i="1"/>
  <c r="DC33" i="1"/>
  <c r="DA33" i="1"/>
  <c r="CY33" i="1"/>
  <c r="CW33" i="1"/>
  <c r="CU33" i="1"/>
  <c r="CO33" i="1"/>
  <c r="CM33" i="1"/>
  <c r="CG33" i="1"/>
  <c r="CE33" i="1"/>
  <c r="BY33" i="1"/>
  <c r="BW33" i="1"/>
  <c r="BQ33" i="1"/>
  <c r="BO33" i="1"/>
  <c r="BI33" i="1"/>
  <c r="BG33" i="1"/>
  <c r="BA33" i="1"/>
  <c r="AY33" i="1"/>
  <c r="AS33" i="1"/>
  <c r="AQ33" i="1"/>
  <c r="AK33" i="1"/>
  <c r="AI33" i="1"/>
  <c r="AC33" i="1"/>
  <c r="AA33" i="1"/>
  <c r="U33" i="1"/>
  <c r="S33" i="1"/>
  <c r="M33" i="1"/>
  <c r="K33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I31" i="1"/>
  <c r="AG31" i="1"/>
  <c r="AE31" i="1"/>
  <c r="AC31" i="1"/>
  <c r="AA31" i="1"/>
  <c r="Y31" i="1"/>
  <c r="W31" i="1"/>
  <c r="U31" i="1"/>
  <c r="S31" i="1"/>
  <c r="Q31" i="1"/>
  <c r="O31" i="1"/>
  <c r="M31" i="1"/>
  <c r="K31" i="1"/>
  <c r="I31" i="1"/>
  <c r="G31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M30" i="1"/>
  <c r="K30" i="1"/>
  <c r="I30" i="1"/>
  <c r="G30" i="1"/>
  <c r="DE29" i="1"/>
  <c r="DC29" i="1"/>
  <c r="DA29" i="1"/>
  <c r="CY29" i="1"/>
  <c r="CW29" i="1"/>
  <c r="CU29" i="1"/>
  <c r="CO29" i="1"/>
  <c r="CM29" i="1"/>
  <c r="CG29" i="1"/>
  <c r="CE29" i="1"/>
  <c r="BY29" i="1"/>
  <c r="BW29" i="1"/>
  <c r="BQ29" i="1"/>
  <c r="BO29" i="1"/>
  <c r="BI29" i="1"/>
  <c r="BG29" i="1"/>
  <c r="BA29" i="1"/>
  <c r="AY29" i="1"/>
  <c r="AS29" i="1"/>
  <c r="AQ29" i="1"/>
  <c r="AK29" i="1"/>
  <c r="AI29" i="1"/>
  <c r="AC29" i="1"/>
  <c r="AA29" i="1"/>
  <c r="U29" i="1"/>
  <c r="S29" i="1"/>
  <c r="M29" i="1"/>
  <c r="K29" i="1"/>
  <c r="DE28" i="1"/>
  <c r="DC28" i="1"/>
  <c r="DA28" i="1"/>
  <c r="CY28" i="1"/>
  <c r="CW28" i="1"/>
  <c r="CU28" i="1"/>
  <c r="CO28" i="1"/>
  <c r="CM28" i="1"/>
  <c r="CG28" i="1"/>
  <c r="CE28" i="1"/>
  <c r="BY28" i="1"/>
  <c r="BW28" i="1"/>
  <c r="BQ28" i="1"/>
  <c r="BO28" i="1"/>
  <c r="BI28" i="1"/>
  <c r="BG28" i="1"/>
  <c r="BA28" i="1"/>
  <c r="AY28" i="1"/>
  <c r="AS28" i="1"/>
  <c r="AQ28" i="1"/>
  <c r="AK28" i="1"/>
  <c r="AI28" i="1"/>
  <c r="AC28" i="1"/>
  <c r="AA28" i="1"/>
  <c r="U28" i="1"/>
  <c r="S28" i="1"/>
  <c r="M28" i="1"/>
  <c r="K28" i="1"/>
  <c r="DE27" i="1"/>
  <c r="DC27" i="1"/>
  <c r="DA27" i="1"/>
  <c r="CY27" i="1"/>
  <c r="CW27" i="1"/>
  <c r="CU27" i="1"/>
  <c r="CO27" i="1"/>
  <c r="CM27" i="1"/>
  <c r="CG27" i="1"/>
  <c r="CE27" i="1"/>
  <c r="BY27" i="1"/>
  <c r="BW27" i="1"/>
  <c r="BQ27" i="1"/>
  <c r="BO27" i="1"/>
  <c r="BI27" i="1"/>
  <c r="BG27" i="1"/>
  <c r="BA27" i="1"/>
  <c r="AY27" i="1"/>
  <c r="AS27" i="1"/>
  <c r="AQ27" i="1"/>
  <c r="AK27" i="1"/>
  <c r="AI27" i="1"/>
  <c r="AC27" i="1"/>
  <c r="AA27" i="1"/>
  <c r="U27" i="1"/>
  <c r="S27" i="1"/>
  <c r="M27" i="1"/>
  <c r="K27" i="1"/>
  <c r="DE26" i="1"/>
  <c r="DC26" i="1"/>
  <c r="DA26" i="1"/>
  <c r="CY26" i="1"/>
  <c r="CW26" i="1"/>
  <c r="CU26" i="1"/>
  <c r="CO26" i="1"/>
  <c r="CM26" i="1"/>
  <c r="CG26" i="1"/>
  <c r="CE26" i="1"/>
  <c r="BY26" i="1"/>
  <c r="BW26" i="1"/>
  <c r="BQ26" i="1"/>
  <c r="BO26" i="1"/>
  <c r="BI26" i="1"/>
  <c r="BG26" i="1"/>
  <c r="BA26" i="1"/>
  <c r="AY26" i="1"/>
  <c r="AS26" i="1"/>
  <c r="AQ26" i="1"/>
  <c r="AK26" i="1"/>
  <c r="AI26" i="1"/>
  <c r="AC26" i="1"/>
  <c r="AA26" i="1"/>
  <c r="U26" i="1"/>
  <c r="S26" i="1"/>
  <c r="M26" i="1"/>
  <c r="K26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K24" i="1"/>
  <c r="I24" i="1"/>
  <c r="G24" i="1"/>
  <c r="DE23" i="1"/>
  <c r="DC23" i="1"/>
  <c r="DA23" i="1"/>
  <c r="CY23" i="1"/>
  <c r="CW23" i="1"/>
  <c r="CU23" i="1"/>
  <c r="CO23" i="1"/>
  <c r="CM23" i="1"/>
  <c r="CG23" i="1"/>
  <c r="CE23" i="1"/>
  <c r="BY23" i="1"/>
  <c r="BW23" i="1"/>
  <c r="BQ23" i="1"/>
  <c r="BO23" i="1"/>
  <c r="BI23" i="1"/>
  <c r="BG23" i="1"/>
  <c r="BA23" i="1"/>
  <c r="AY23" i="1"/>
  <c r="AS23" i="1"/>
  <c r="AQ23" i="1"/>
  <c r="AK23" i="1"/>
  <c r="AI23" i="1"/>
  <c r="AC23" i="1"/>
  <c r="AA23" i="1"/>
  <c r="U23" i="1"/>
  <c r="S23" i="1"/>
  <c r="M23" i="1"/>
  <c r="K23" i="1"/>
  <c r="CY22" i="1"/>
  <c r="CY21" i="1"/>
  <c r="CY20" i="1"/>
  <c r="CY19" i="1"/>
  <c r="CY18" i="1"/>
  <c r="DE15" i="1"/>
  <c r="DC15" i="1"/>
  <c r="DA15" i="1"/>
  <c r="CY15" i="1"/>
  <c r="CW15" i="1"/>
  <c r="CU15" i="1"/>
  <c r="CO15" i="1"/>
  <c r="CM15" i="1"/>
  <c r="CG15" i="1"/>
  <c r="CE15" i="1"/>
  <c r="BY15" i="1"/>
  <c r="BW15" i="1"/>
  <c r="BQ15" i="1"/>
  <c r="BO15" i="1"/>
  <c r="BI15" i="1"/>
  <c r="BG15" i="1"/>
  <c r="BA15" i="1"/>
  <c r="AY15" i="1"/>
  <c r="AS15" i="1"/>
  <c r="AQ15" i="1"/>
  <c r="AK15" i="1"/>
  <c r="AI15" i="1"/>
  <c r="AC15" i="1"/>
  <c r="AA15" i="1"/>
  <c r="U15" i="1"/>
  <c r="S15" i="1"/>
  <c r="M15" i="1"/>
  <c r="K15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M13" i="1"/>
  <c r="K13" i="1"/>
  <c r="I13" i="1"/>
  <c r="G13" i="1"/>
  <c r="DE12" i="1"/>
  <c r="DC12" i="1"/>
  <c r="DA12" i="1"/>
  <c r="CY12" i="1"/>
  <c r="CW12" i="1"/>
  <c r="CU12" i="1"/>
  <c r="CO12" i="1"/>
  <c r="CM12" i="1"/>
  <c r="CG12" i="1"/>
  <c r="CE12" i="1"/>
  <c r="BY12" i="1"/>
  <c r="BW12" i="1"/>
  <c r="BQ12" i="1"/>
  <c r="BO12" i="1"/>
  <c r="BI12" i="1"/>
  <c r="BG12" i="1"/>
  <c r="BA12" i="1"/>
  <c r="AY12" i="1"/>
  <c r="AS12" i="1"/>
  <c r="AQ12" i="1"/>
  <c r="AK12" i="1"/>
  <c r="AI12" i="1"/>
  <c r="AC12" i="1"/>
  <c r="AA12" i="1"/>
  <c r="U12" i="1"/>
  <c r="S12" i="1"/>
  <c r="M12" i="1"/>
  <c r="K12" i="1"/>
  <c r="DE11" i="1"/>
  <c r="DC11" i="1"/>
  <c r="DA11" i="1"/>
  <c r="CY11" i="1"/>
  <c r="CW11" i="1"/>
  <c r="CU11" i="1"/>
  <c r="CO11" i="1"/>
  <c r="CM11" i="1"/>
  <c r="CG11" i="1"/>
  <c r="CE11" i="1"/>
  <c r="BY11" i="1"/>
  <c r="BW11" i="1"/>
  <c r="BQ11" i="1"/>
  <c r="BO11" i="1"/>
  <c r="BI11" i="1"/>
  <c r="BG11" i="1"/>
  <c r="BA11" i="1"/>
  <c r="AY11" i="1"/>
  <c r="AS11" i="1"/>
  <c r="AQ11" i="1"/>
  <c r="AK11" i="1"/>
  <c r="AI11" i="1"/>
  <c r="AC11" i="1"/>
  <c r="AA11" i="1"/>
  <c r="U11" i="1"/>
  <c r="S11" i="1"/>
  <c r="M11" i="1"/>
  <c r="K11" i="1"/>
  <c r="DE8" i="1"/>
  <c r="DC8" i="1"/>
  <c r="DA8" i="1"/>
  <c r="CY8" i="1"/>
  <c r="CW8" i="1"/>
  <c r="CU8" i="1"/>
  <c r="CS8" i="1"/>
  <c r="CQ8" i="1"/>
  <c r="CO8" i="1"/>
  <c r="CM8" i="1"/>
  <c r="CK8" i="1"/>
  <c r="CI8" i="1"/>
  <c r="CG8" i="1"/>
  <c r="CE8" i="1"/>
  <c r="CC8" i="1"/>
  <c r="CA8" i="1"/>
  <c r="BY8" i="1"/>
  <c r="BW8" i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AA8" i="1"/>
  <c r="Y8" i="1"/>
  <c r="W8" i="1"/>
  <c r="U8" i="1"/>
  <c r="S8" i="1"/>
  <c r="Q8" i="1"/>
  <c r="O8" i="1"/>
  <c r="M8" i="1"/>
  <c r="K8" i="1"/>
  <c r="I8" i="1"/>
  <c r="G8" i="1"/>
  <c r="DE7" i="1"/>
  <c r="DC7" i="1"/>
  <c r="DA7" i="1"/>
  <c r="CY7" i="1"/>
  <c r="CW7" i="1"/>
  <c r="CU7" i="1"/>
  <c r="CO7" i="1"/>
  <c r="CM7" i="1"/>
  <c r="CG7" i="1"/>
  <c r="CE7" i="1"/>
  <c r="BY7" i="1"/>
  <c r="BW7" i="1"/>
  <c r="BQ7" i="1"/>
  <c r="BO7" i="1"/>
  <c r="BI7" i="1"/>
  <c r="BG7" i="1"/>
  <c r="BA7" i="1"/>
  <c r="AY7" i="1"/>
  <c r="AS7" i="1"/>
  <c r="AQ7" i="1"/>
  <c r="AK7" i="1"/>
  <c r="AI7" i="1"/>
  <c r="AC7" i="1"/>
  <c r="AA7" i="1"/>
  <c r="U7" i="1"/>
  <c r="S7" i="1"/>
  <c r="M7" i="1"/>
  <c r="K7" i="1"/>
  <c r="DE6" i="1"/>
  <c r="DC6" i="1"/>
  <c r="DA6" i="1"/>
  <c r="CY6" i="1"/>
  <c r="CW6" i="1"/>
  <c r="CU6" i="1"/>
  <c r="CO6" i="1"/>
  <c r="CM6" i="1"/>
  <c r="CG6" i="1"/>
  <c r="CE6" i="1"/>
  <c r="BY6" i="1"/>
  <c r="BW6" i="1"/>
  <c r="BQ6" i="1"/>
  <c r="BO6" i="1"/>
  <c r="BI6" i="1"/>
  <c r="BG6" i="1"/>
  <c r="BA6" i="1"/>
  <c r="AY6" i="1"/>
  <c r="AS6" i="1"/>
  <c r="AQ6" i="1"/>
  <c r="AK6" i="1"/>
  <c r="AI6" i="1"/>
  <c r="AC6" i="1"/>
  <c r="AA6" i="1"/>
  <c r="U6" i="1"/>
  <c r="S6" i="1"/>
  <c r="M6" i="1"/>
  <c r="K6" i="1"/>
</calcChain>
</file>

<file path=xl/sharedStrings.xml><?xml version="1.0" encoding="utf-8"?>
<sst xmlns="http://schemas.openxmlformats.org/spreadsheetml/2006/main" count="165" uniqueCount="117">
  <si>
    <t>TOTAL</t>
  </si>
  <si>
    <t>Jan 18</t>
  </si>
  <si>
    <t>Budget</t>
  </si>
  <si>
    <t>$ Over Budget</t>
  </si>
  <si>
    <t>% of Budget</t>
  </si>
  <si>
    <t>Feb 18</t>
  </si>
  <si>
    <t>Mar 18</t>
  </si>
  <si>
    <t>Apr 18</t>
  </si>
  <si>
    <t>May 18</t>
  </si>
  <si>
    <t>Jun 18</t>
  </si>
  <si>
    <t>Jul 18</t>
  </si>
  <si>
    <t>Aug 18</t>
  </si>
  <si>
    <t>Sep 18</t>
  </si>
  <si>
    <t>Oct 18</t>
  </si>
  <si>
    <t>Nov 18</t>
  </si>
  <si>
    <t>Dec 18</t>
  </si>
  <si>
    <t>Jan - Dec 18</t>
  </si>
  <si>
    <t>Ordinary Income/Expense</t>
  </si>
  <si>
    <t>Income</t>
  </si>
  <si>
    <t>Conferences</t>
  </si>
  <si>
    <t>Boiler Operations</t>
  </si>
  <si>
    <t>Industrial Emissions</t>
  </si>
  <si>
    <t>Total Conferences</t>
  </si>
  <si>
    <t>Exhibit Booths</t>
  </si>
  <si>
    <t>Boiler Operation Exhibit Booths</t>
  </si>
  <si>
    <t>IECT Exhibit Booths</t>
  </si>
  <si>
    <t>Total Exhibit Booths</t>
  </si>
  <si>
    <t>Total Income</t>
  </si>
  <si>
    <t>Interest Income</t>
  </si>
  <si>
    <t>Meeting Income</t>
  </si>
  <si>
    <t>Annual Mtg Income</t>
  </si>
  <si>
    <t>Spouse Tour</t>
  </si>
  <si>
    <t>Golf &amp; Club Rentals</t>
  </si>
  <si>
    <t>Spouse Meals</t>
  </si>
  <si>
    <t>Wednesday Reception</t>
  </si>
  <si>
    <t>Annual Mtg Reception Donation</t>
  </si>
  <si>
    <t>Annual Mtg Income - Other</t>
  </si>
  <si>
    <t>Total Annual Mtg Income</t>
  </si>
  <si>
    <t>Committee Mtg Income</t>
  </si>
  <si>
    <t>December EE</t>
  </si>
  <si>
    <t>June EE</t>
  </si>
  <si>
    <t>March EE</t>
  </si>
  <si>
    <t>September EE</t>
  </si>
  <si>
    <t>Total Committee Mtg Income</t>
  </si>
  <si>
    <t>Total Meeting Income</t>
  </si>
  <si>
    <t>Membership Dues</t>
  </si>
  <si>
    <t>Active Member</t>
  </si>
  <si>
    <t>Associate Member</t>
  </si>
  <si>
    <t>Small Entity Member</t>
  </si>
  <si>
    <t>University Member</t>
  </si>
  <si>
    <t>Total Membership Dues</t>
  </si>
  <si>
    <t>Sales</t>
  </si>
  <si>
    <t>Expense</t>
  </si>
  <si>
    <t>Legal/Government Expenses</t>
  </si>
  <si>
    <t>Legal Support</t>
  </si>
  <si>
    <t>Legal</t>
  </si>
  <si>
    <t>Legal Expenses</t>
  </si>
  <si>
    <t>Total Legal Support</t>
  </si>
  <si>
    <t>Technical Assistance</t>
  </si>
  <si>
    <t>Technical Assistance - Other</t>
  </si>
  <si>
    <t>Technical Assistance Expenses</t>
  </si>
  <si>
    <t>Total Technical Assistance</t>
  </si>
  <si>
    <t>Coalition Activity</t>
  </si>
  <si>
    <t>Taxes</t>
  </si>
  <si>
    <t>Total Legal/Government Expenses</t>
  </si>
  <si>
    <t>Exhibit Booth Expenses</t>
  </si>
  <si>
    <t>Total Exhibit Booth Expenses</t>
  </si>
  <si>
    <t>Conference Expenses</t>
  </si>
  <si>
    <t>Conference Expenses - Other</t>
  </si>
  <si>
    <t>Total Conference Expenses</t>
  </si>
  <si>
    <t>Insurance</t>
  </si>
  <si>
    <t>Business Insurance</t>
  </si>
  <si>
    <t>Director Officers' Liability</t>
  </si>
  <si>
    <t>Health Insurance</t>
  </si>
  <si>
    <t>Staff Life Insurance</t>
  </si>
  <si>
    <t>Worker's Compensation Insurance</t>
  </si>
  <si>
    <t>Total Insurance</t>
  </si>
  <si>
    <t>Meeting Expenses</t>
  </si>
  <si>
    <t>Annual Mtg Expense</t>
  </si>
  <si>
    <t>Committee Mtg Expense</t>
  </si>
  <si>
    <t>Total Committee Mtg Expense</t>
  </si>
  <si>
    <t>Meeting Expenses - Other</t>
  </si>
  <si>
    <t>Total Meeting Expenses</t>
  </si>
  <si>
    <t>Office Expenses</t>
  </si>
  <si>
    <t>Audit</t>
  </si>
  <si>
    <t>Accounting Services</t>
  </si>
  <si>
    <t>Bank Service Charges</t>
  </si>
  <si>
    <t>Bank Service Charge - Other</t>
  </si>
  <si>
    <t>Credit Card Processing Fee</t>
  </si>
  <si>
    <t>AMEX CC Charges</t>
  </si>
  <si>
    <t>PNC CC (Visa/MC) Charges</t>
  </si>
  <si>
    <t>Total Bank Service Charges</t>
  </si>
  <si>
    <t>Office Expenses- Other</t>
  </si>
  <si>
    <t>Printing &amp; Reproduction</t>
  </si>
  <si>
    <t>Storage</t>
  </si>
  <si>
    <t>Supplies</t>
  </si>
  <si>
    <t>Higher Logic</t>
  </si>
  <si>
    <t>Total Office Expenses- Other</t>
  </si>
  <si>
    <t>Computer Expenses</t>
  </si>
  <si>
    <t>Copier</t>
  </si>
  <si>
    <t>Office Rent</t>
  </si>
  <si>
    <t>Internet Expenses</t>
  </si>
  <si>
    <t>Travel &amp; Entertainment Expense</t>
  </si>
  <si>
    <t>Postage &amp; Delivery Services</t>
  </si>
  <si>
    <t>Outside Organizations &amp; Dues</t>
  </si>
  <si>
    <t>Telephone Expenses</t>
  </si>
  <si>
    <t>Subscriptions &amp; Publications</t>
  </si>
  <si>
    <t>Payroll Preparation</t>
  </si>
  <si>
    <t>Total Office Expenses</t>
  </si>
  <si>
    <t>Salaries</t>
  </si>
  <si>
    <t>Salaries - Other</t>
  </si>
  <si>
    <t>Pension 401K</t>
  </si>
  <si>
    <t>CIBO FICA</t>
  </si>
  <si>
    <t>Total Salaries</t>
  </si>
  <si>
    <t>Total Expense</t>
  </si>
  <si>
    <t>Net Ordinary Income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</si>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</sst>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"/>
    <numFmt numFmtId="165" formatCode="#,##0.0#%;\-#,##0.0#%"/>
  </numFmts>
  <fonts count="6" x14ac:knownFonts="1">
    <font>
      <sz val="11"/>
      <color theme="1"/>
      <name val="Calibri"/>
      <family val="2"/>
      <scheme val="minor"/>
    </font>
    <font>
      <b/>
      <sz val="8"/>
      <color rgb="FF323232"/>
      <name val="Arial"/>
      <family val="2"/>
    </font>
    <font>
      <sz val="8"/>
      <color rgb="FF323232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rgb="FF333333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49" fontId="0" fillId="0" borderId="1" xfId="0" applyNumberFormat="1" applyBorder="1" applyAlignment="1">
      <alignment horizontal="centerContinuous"/>
    </xf>
    <xf numFmtId="49" fontId="0" fillId="0" borderId="0" xfId="0" applyNumberFormat="1" applyBorder="1" applyAlignment="1">
      <alignment horizontal="centerContinuous"/>
    </xf>
    <xf numFmtId="49" fontId="1" fillId="0" borderId="0" xfId="0" applyNumberFormat="1" applyFont="1" applyBorder="1" applyAlignment="1">
      <alignment horizontal="centerContinuous"/>
    </xf>
    <xf numFmtId="164" fontId="2" fillId="0" borderId="0" xfId="0" applyNumberFormat="1" applyFont="1"/>
    <xf numFmtId="49" fontId="2" fillId="0" borderId="0" xfId="0" applyNumberFormat="1" applyFont="1"/>
    <xf numFmtId="165" fontId="2" fillId="0" borderId="0" xfId="0" applyNumberFormat="1" applyFont="1"/>
    <xf numFmtId="164" fontId="2" fillId="0" borderId="3" xfId="0" applyNumberFormat="1" applyFont="1" applyBorder="1"/>
    <xf numFmtId="165" fontId="2" fillId="0" borderId="3" xfId="0" applyNumberFormat="1" applyFont="1" applyBorder="1"/>
    <xf numFmtId="164" fontId="2" fillId="0" borderId="0" xfId="0" applyNumberFormat="1" applyFont="1" applyBorder="1"/>
    <xf numFmtId="165" fontId="2" fillId="0" borderId="0" xfId="0" applyNumberFormat="1" applyFont="1" applyBorder="1"/>
    <xf numFmtId="164" fontId="2" fillId="0" borderId="4" xfId="0" applyNumberFormat="1" applyFont="1" applyBorder="1"/>
    <xf numFmtId="165" fontId="2" fillId="0" borderId="4" xfId="0" applyNumberFormat="1" applyFont="1" applyBorder="1"/>
    <xf numFmtId="164" fontId="2" fillId="0" borderId="5" xfId="0" applyNumberFormat="1" applyFont="1" applyBorder="1"/>
    <xf numFmtId="165" fontId="2" fillId="0" borderId="5" xfId="0" applyNumberFormat="1" applyFont="1" applyBorder="1"/>
    <xf numFmtId="164" fontId="1" fillId="0" borderId="6" xfId="0" applyNumberFormat="1" applyFont="1" applyBorder="1"/>
    <xf numFmtId="165" fontId="1" fillId="0" borderId="6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0" fontId="4" fillId="0" borderId="0" xfId="1" applyFont="1" applyBorder="1"/>
    <xf numFmtId="0" fontId="4" fillId="0" borderId="0" xfId="1" applyFont="1" applyFill="1" applyBorder="1"/>
    <xf numFmtId="0" fontId="5" fillId="0" borderId="0" xfId="1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885825</xdr:colOff>
      <xdr:row>30</xdr:row>
      <xdr:rowOff>66675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E7C242F6-0B06-4F92-8025-E9E1A5FCCE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11075" cy="6381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CC71C2B1-CB96-42B7-AE9B-73E4A04A4F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xmlns="" id="{B1D7AD92-9F9F-4CF1-A3A4-86459BAEA8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"/>
  <sheetViews>
    <sheetView showGridLines="0" zoomScale="84" zoomScaleNormal="84" workbookViewId="0"/>
  </sheetViews>
  <sheetFormatPr defaultColWidth="8.85546875" defaultRowHeight="15" x14ac:dyDescent="0.25"/>
  <cols>
    <col min="1" max="1" width="3" style="26" customWidth="1"/>
    <col min="2" max="2" width="4.140625" style="26" customWidth="1"/>
    <col min="3" max="3" width="54" style="26" customWidth="1"/>
    <col min="4" max="4" width="3.7109375" style="26" customWidth="1"/>
    <col min="5" max="5" width="90.28515625" style="26" customWidth="1"/>
    <col min="6" max="7" width="8.85546875" style="26"/>
    <col min="8" max="8" width="15.42578125" style="26" customWidth="1"/>
    <col min="9" max="9" width="5.140625" style="26" customWidth="1"/>
    <col min="10" max="11" width="8.85546875" style="26"/>
    <col min="12" max="12" width="3" style="26" customWidth="1"/>
    <col min="13" max="15" width="8.85546875" style="26"/>
    <col min="16" max="16" width="7" style="26" customWidth="1"/>
    <col min="17" max="256" width="8.85546875" style="26"/>
    <col min="257" max="257" width="3" style="26" customWidth="1"/>
    <col min="258" max="258" width="4.140625" style="26" customWidth="1"/>
    <col min="259" max="259" width="54" style="26" customWidth="1"/>
    <col min="260" max="260" width="3.7109375" style="26" customWidth="1"/>
    <col min="261" max="261" width="90.28515625" style="26" customWidth="1"/>
    <col min="262" max="263" width="8.85546875" style="26"/>
    <col min="264" max="264" width="15.42578125" style="26" customWidth="1"/>
    <col min="265" max="265" width="5.140625" style="26" customWidth="1"/>
    <col min="266" max="267" width="8.85546875" style="26"/>
    <col min="268" max="268" width="3" style="26" customWidth="1"/>
    <col min="269" max="271" width="8.85546875" style="26"/>
    <col min="272" max="272" width="7" style="26" customWidth="1"/>
    <col min="273" max="512" width="8.85546875" style="26"/>
    <col min="513" max="513" width="3" style="26" customWidth="1"/>
    <col min="514" max="514" width="4.140625" style="26" customWidth="1"/>
    <col min="515" max="515" width="54" style="26" customWidth="1"/>
    <col min="516" max="516" width="3.7109375" style="26" customWidth="1"/>
    <col min="517" max="517" width="90.28515625" style="26" customWidth="1"/>
    <col min="518" max="519" width="8.85546875" style="26"/>
    <col min="520" max="520" width="15.42578125" style="26" customWidth="1"/>
    <col min="521" max="521" width="5.140625" style="26" customWidth="1"/>
    <col min="522" max="523" width="8.85546875" style="26"/>
    <col min="524" max="524" width="3" style="26" customWidth="1"/>
    <col min="525" max="527" width="8.85546875" style="26"/>
    <col min="528" max="528" width="7" style="26" customWidth="1"/>
    <col min="529" max="768" width="8.85546875" style="26"/>
    <col min="769" max="769" width="3" style="26" customWidth="1"/>
    <col min="770" max="770" width="4.140625" style="26" customWidth="1"/>
    <col min="771" max="771" width="54" style="26" customWidth="1"/>
    <col min="772" max="772" width="3.7109375" style="26" customWidth="1"/>
    <col min="773" max="773" width="90.28515625" style="26" customWidth="1"/>
    <col min="774" max="775" width="8.85546875" style="26"/>
    <col min="776" max="776" width="15.42578125" style="26" customWidth="1"/>
    <col min="777" max="777" width="5.140625" style="26" customWidth="1"/>
    <col min="778" max="779" width="8.85546875" style="26"/>
    <col min="780" max="780" width="3" style="26" customWidth="1"/>
    <col min="781" max="783" width="8.85546875" style="26"/>
    <col min="784" max="784" width="7" style="26" customWidth="1"/>
    <col min="785" max="1024" width="8.85546875" style="26"/>
    <col min="1025" max="1025" width="3" style="26" customWidth="1"/>
    <col min="1026" max="1026" width="4.140625" style="26" customWidth="1"/>
    <col min="1027" max="1027" width="54" style="26" customWidth="1"/>
    <col min="1028" max="1028" width="3.7109375" style="26" customWidth="1"/>
    <col min="1029" max="1029" width="90.28515625" style="26" customWidth="1"/>
    <col min="1030" max="1031" width="8.85546875" style="26"/>
    <col min="1032" max="1032" width="15.42578125" style="26" customWidth="1"/>
    <col min="1033" max="1033" width="5.140625" style="26" customWidth="1"/>
    <col min="1034" max="1035" width="8.85546875" style="26"/>
    <col min="1036" max="1036" width="3" style="26" customWidth="1"/>
    <col min="1037" max="1039" width="8.85546875" style="26"/>
    <col min="1040" max="1040" width="7" style="26" customWidth="1"/>
    <col min="1041" max="1280" width="8.85546875" style="26"/>
    <col min="1281" max="1281" width="3" style="26" customWidth="1"/>
    <col min="1282" max="1282" width="4.140625" style="26" customWidth="1"/>
    <col min="1283" max="1283" width="54" style="26" customWidth="1"/>
    <col min="1284" max="1284" width="3.7109375" style="26" customWidth="1"/>
    <col min="1285" max="1285" width="90.28515625" style="26" customWidth="1"/>
    <col min="1286" max="1287" width="8.85546875" style="26"/>
    <col min="1288" max="1288" width="15.42578125" style="26" customWidth="1"/>
    <col min="1289" max="1289" width="5.140625" style="26" customWidth="1"/>
    <col min="1290" max="1291" width="8.85546875" style="26"/>
    <col min="1292" max="1292" width="3" style="26" customWidth="1"/>
    <col min="1293" max="1295" width="8.85546875" style="26"/>
    <col min="1296" max="1296" width="7" style="26" customWidth="1"/>
    <col min="1297" max="1536" width="8.85546875" style="26"/>
    <col min="1537" max="1537" width="3" style="26" customWidth="1"/>
    <col min="1538" max="1538" width="4.140625" style="26" customWidth="1"/>
    <col min="1539" max="1539" width="54" style="26" customWidth="1"/>
    <col min="1540" max="1540" width="3.7109375" style="26" customWidth="1"/>
    <col min="1541" max="1541" width="90.28515625" style="26" customWidth="1"/>
    <col min="1542" max="1543" width="8.85546875" style="26"/>
    <col min="1544" max="1544" width="15.42578125" style="26" customWidth="1"/>
    <col min="1545" max="1545" width="5.140625" style="26" customWidth="1"/>
    <col min="1546" max="1547" width="8.85546875" style="26"/>
    <col min="1548" max="1548" width="3" style="26" customWidth="1"/>
    <col min="1549" max="1551" width="8.85546875" style="26"/>
    <col min="1552" max="1552" width="7" style="26" customWidth="1"/>
    <col min="1553" max="1792" width="8.85546875" style="26"/>
    <col min="1793" max="1793" width="3" style="26" customWidth="1"/>
    <col min="1794" max="1794" width="4.140625" style="26" customWidth="1"/>
    <col min="1795" max="1795" width="54" style="26" customWidth="1"/>
    <col min="1796" max="1796" width="3.7109375" style="26" customWidth="1"/>
    <col min="1797" max="1797" width="90.28515625" style="26" customWidth="1"/>
    <col min="1798" max="1799" width="8.85546875" style="26"/>
    <col min="1800" max="1800" width="15.42578125" style="26" customWidth="1"/>
    <col min="1801" max="1801" width="5.140625" style="26" customWidth="1"/>
    <col min="1802" max="1803" width="8.85546875" style="26"/>
    <col min="1804" max="1804" width="3" style="26" customWidth="1"/>
    <col min="1805" max="1807" width="8.85546875" style="26"/>
    <col min="1808" max="1808" width="7" style="26" customWidth="1"/>
    <col min="1809" max="2048" width="8.85546875" style="26"/>
    <col min="2049" max="2049" width="3" style="26" customWidth="1"/>
    <col min="2050" max="2050" width="4.140625" style="26" customWidth="1"/>
    <col min="2051" max="2051" width="54" style="26" customWidth="1"/>
    <col min="2052" max="2052" width="3.7109375" style="26" customWidth="1"/>
    <col min="2053" max="2053" width="90.28515625" style="26" customWidth="1"/>
    <col min="2054" max="2055" width="8.85546875" style="26"/>
    <col min="2056" max="2056" width="15.42578125" style="26" customWidth="1"/>
    <col min="2057" max="2057" width="5.140625" style="26" customWidth="1"/>
    <col min="2058" max="2059" width="8.85546875" style="26"/>
    <col min="2060" max="2060" width="3" style="26" customWidth="1"/>
    <col min="2061" max="2063" width="8.85546875" style="26"/>
    <col min="2064" max="2064" width="7" style="26" customWidth="1"/>
    <col min="2065" max="2304" width="8.85546875" style="26"/>
    <col min="2305" max="2305" width="3" style="26" customWidth="1"/>
    <col min="2306" max="2306" width="4.140625" style="26" customWidth="1"/>
    <col min="2307" max="2307" width="54" style="26" customWidth="1"/>
    <col min="2308" max="2308" width="3.7109375" style="26" customWidth="1"/>
    <col min="2309" max="2309" width="90.28515625" style="26" customWidth="1"/>
    <col min="2310" max="2311" width="8.85546875" style="26"/>
    <col min="2312" max="2312" width="15.42578125" style="26" customWidth="1"/>
    <col min="2313" max="2313" width="5.140625" style="26" customWidth="1"/>
    <col min="2314" max="2315" width="8.85546875" style="26"/>
    <col min="2316" max="2316" width="3" style="26" customWidth="1"/>
    <col min="2317" max="2319" width="8.85546875" style="26"/>
    <col min="2320" max="2320" width="7" style="26" customWidth="1"/>
    <col min="2321" max="2560" width="8.85546875" style="26"/>
    <col min="2561" max="2561" width="3" style="26" customWidth="1"/>
    <col min="2562" max="2562" width="4.140625" style="26" customWidth="1"/>
    <col min="2563" max="2563" width="54" style="26" customWidth="1"/>
    <col min="2564" max="2564" width="3.7109375" style="26" customWidth="1"/>
    <col min="2565" max="2565" width="90.28515625" style="26" customWidth="1"/>
    <col min="2566" max="2567" width="8.85546875" style="26"/>
    <col min="2568" max="2568" width="15.42578125" style="26" customWidth="1"/>
    <col min="2569" max="2569" width="5.140625" style="26" customWidth="1"/>
    <col min="2570" max="2571" width="8.85546875" style="26"/>
    <col min="2572" max="2572" width="3" style="26" customWidth="1"/>
    <col min="2573" max="2575" width="8.85546875" style="26"/>
    <col min="2576" max="2576" width="7" style="26" customWidth="1"/>
    <col min="2577" max="2816" width="8.85546875" style="26"/>
    <col min="2817" max="2817" width="3" style="26" customWidth="1"/>
    <col min="2818" max="2818" width="4.140625" style="26" customWidth="1"/>
    <col min="2819" max="2819" width="54" style="26" customWidth="1"/>
    <col min="2820" max="2820" width="3.7109375" style="26" customWidth="1"/>
    <col min="2821" max="2821" width="90.28515625" style="26" customWidth="1"/>
    <col min="2822" max="2823" width="8.85546875" style="26"/>
    <col min="2824" max="2824" width="15.42578125" style="26" customWidth="1"/>
    <col min="2825" max="2825" width="5.140625" style="26" customWidth="1"/>
    <col min="2826" max="2827" width="8.85546875" style="26"/>
    <col min="2828" max="2828" width="3" style="26" customWidth="1"/>
    <col min="2829" max="2831" width="8.85546875" style="26"/>
    <col min="2832" max="2832" width="7" style="26" customWidth="1"/>
    <col min="2833" max="3072" width="8.85546875" style="26"/>
    <col min="3073" max="3073" width="3" style="26" customWidth="1"/>
    <col min="3074" max="3074" width="4.140625" style="26" customWidth="1"/>
    <col min="3075" max="3075" width="54" style="26" customWidth="1"/>
    <col min="3076" max="3076" width="3.7109375" style="26" customWidth="1"/>
    <col min="3077" max="3077" width="90.28515625" style="26" customWidth="1"/>
    <col min="3078" max="3079" width="8.85546875" style="26"/>
    <col min="3080" max="3080" width="15.42578125" style="26" customWidth="1"/>
    <col min="3081" max="3081" width="5.140625" style="26" customWidth="1"/>
    <col min="3082" max="3083" width="8.85546875" style="26"/>
    <col min="3084" max="3084" width="3" style="26" customWidth="1"/>
    <col min="3085" max="3087" width="8.85546875" style="26"/>
    <col min="3088" max="3088" width="7" style="26" customWidth="1"/>
    <col min="3089" max="3328" width="8.85546875" style="26"/>
    <col min="3329" max="3329" width="3" style="26" customWidth="1"/>
    <col min="3330" max="3330" width="4.140625" style="26" customWidth="1"/>
    <col min="3331" max="3331" width="54" style="26" customWidth="1"/>
    <col min="3332" max="3332" width="3.7109375" style="26" customWidth="1"/>
    <col min="3333" max="3333" width="90.28515625" style="26" customWidth="1"/>
    <col min="3334" max="3335" width="8.85546875" style="26"/>
    <col min="3336" max="3336" width="15.42578125" style="26" customWidth="1"/>
    <col min="3337" max="3337" width="5.140625" style="26" customWidth="1"/>
    <col min="3338" max="3339" width="8.85546875" style="26"/>
    <col min="3340" max="3340" width="3" style="26" customWidth="1"/>
    <col min="3341" max="3343" width="8.85546875" style="26"/>
    <col min="3344" max="3344" width="7" style="26" customWidth="1"/>
    <col min="3345" max="3584" width="8.85546875" style="26"/>
    <col min="3585" max="3585" width="3" style="26" customWidth="1"/>
    <col min="3586" max="3586" width="4.140625" style="26" customWidth="1"/>
    <col min="3587" max="3587" width="54" style="26" customWidth="1"/>
    <col min="3588" max="3588" width="3.7109375" style="26" customWidth="1"/>
    <col min="3589" max="3589" width="90.28515625" style="26" customWidth="1"/>
    <col min="3590" max="3591" width="8.85546875" style="26"/>
    <col min="3592" max="3592" width="15.42578125" style="26" customWidth="1"/>
    <col min="3593" max="3593" width="5.140625" style="26" customWidth="1"/>
    <col min="3594" max="3595" width="8.85546875" style="26"/>
    <col min="3596" max="3596" width="3" style="26" customWidth="1"/>
    <col min="3597" max="3599" width="8.85546875" style="26"/>
    <col min="3600" max="3600" width="7" style="26" customWidth="1"/>
    <col min="3601" max="3840" width="8.85546875" style="26"/>
    <col min="3841" max="3841" width="3" style="26" customWidth="1"/>
    <col min="3842" max="3842" width="4.140625" style="26" customWidth="1"/>
    <col min="3843" max="3843" width="54" style="26" customWidth="1"/>
    <col min="3844" max="3844" width="3.7109375" style="26" customWidth="1"/>
    <col min="3845" max="3845" width="90.28515625" style="26" customWidth="1"/>
    <col min="3846" max="3847" width="8.85546875" style="26"/>
    <col min="3848" max="3848" width="15.42578125" style="26" customWidth="1"/>
    <col min="3849" max="3849" width="5.140625" style="26" customWidth="1"/>
    <col min="3850" max="3851" width="8.85546875" style="26"/>
    <col min="3852" max="3852" width="3" style="26" customWidth="1"/>
    <col min="3853" max="3855" width="8.85546875" style="26"/>
    <col min="3856" max="3856" width="7" style="26" customWidth="1"/>
    <col min="3857" max="4096" width="8.85546875" style="26"/>
    <col min="4097" max="4097" width="3" style="26" customWidth="1"/>
    <col min="4098" max="4098" width="4.140625" style="26" customWidth="1"/>
    <col min="4099" max="4099" width="54" style="26" customWidth="1"/>
    <col min="4100" max="4100" width="3.7109375" style="26" customWidth="1"/>
    <col min="4101" max="4101" width="90.28515625" style="26" customWidth="1"/>
    <col min="4102" max="4103" width="8.85546875" style="26"/>
    <col min="4104" max="4104" width="15.42578125" style="26" customWidth="1"/>
    <col min="4105" max="4105" width="5.140625" style="26" customWidth="1"/>
    <col min="4106" max="4107" width="8.85546875" style="26"/>
    <col min="4108" max="4108" width="3" style="26" customWidth="1"/>
    <col min="4109" max="4111" width="8.85546875" style="26"/>
    <col min="4112" max="4112" width="7" style="26" customWidth="1"/>
    <col min="4113" max="4352" width="8.85546875" style="26"/>
    <col min="4353" max="4353" width="3" style="26" customWidth="1"/>
    <col min="4354" max="4354" width="4.140625" style="26" customWidth="1"/>
    <col min="4355" max="4355" width="54" style="26" customWidth="1"/>
    <col min="4356" max="4356" width="3.7109375" style="26" customWidth="1"/>
    <col min="4357" max="4357" width="90.28515625" style="26" customWidth="1"/>
    <col min="4358" max="4359" width="8.85546875" style="26"/>
    <col min="4360" max="4360" width="15.42578125" style="26" customWidth="1"/>
    <col min="4361" max="4361" width="5.140625" style="26" customWidth="1"/>
    <col min="4362" max="4363" width="8.85546875" style="26"/>
    <col min="4364" max="4364" width="3" style="26" customWidth="1"/>
    <col min="4365" max="4367" width="8.85546875" style="26"/>
    <col min="4368" max="4368" width="7" style="26" customWidth="1"/>
    <col min="4369" max="4608" width="8.85546875" style="26"/>
    <col min="4609" max="4609" width="3" style="26" customWidth="1"/>
    <col min="4610" max="4610" width="4.140625" style="26" customWidth="1"/>
    <col min="4611" max="4611" width="54" style="26" customWidth="1"/>
    <col min="4612" max="4612" width="3.7109375" style="26" customWidth="1"/>
    <col min="4613" max="4613" width="90.28515625" style="26" customWidth="1"/>
    <col min="4614" max="4615" width="8.85546875" style="26"/>
    <col min="4616" max="4616" width="15.42578125" style="26" customWidth="1"/>
    <col min="4617" max="4617" width="5.140625" style="26" customWidth="1"/>
    <col min="4618" max="4619" width="8.85546875" style="26"/>
    <col min="4620" max="4620" width="3" style="26" customWidth="1"/>
    <col min="4621" max="4623" width="8.85546875" style="26"/>
    <col min="4624" max="4624" width="7" style="26" customWidth="1"/>
    <col min="4625" max="4864" width="8.85546875" style="26"/>
    <col min="4865" max="4865" width="3" style="26" customWidth="1"/>
    <col min="4866" max="4866" width="4.140625" style="26" customWidth="1"/>
    <col min="4867" max="4867" width="54" style="26" customWidth="1"/>
    <col min="4868" max="4868" width="3.7109375" style="26" customWidth="1"/>
    <col min="4869" max="4869" width="90.28515625" style="26" customWidth="1"/>
    <col min="4870" max="4871" width="8.85546875" style="26"/>
    <col min="4872" max="4872" width="15.42578125" style="26" customWidth="1"/>
    <col min="4873" max="4873" width="5.140625" style="26" customWidth="1"/>
    <col min="4874" max="4875" width="8.85546875" style="26"/>
    <col min="4876" max="4876" width="3" style="26" customWidth="1"/>
    <col min="4877" max="4879" width="8.85546875" style="26"/>
    <col min="4880" max="4880" width="7" style="26" customWidth="1"/>
    <col min="4881" max="5120" width="8.85546875" style="26"/>
    <col min="5121" max="5121" width="3" style="26" customWidth="1"/>
    <col min="5122" max="5122" width="4.140625" style="26" customWidth="1"/>
    <col min="5123" max="5123" width="54" style="26" customWidth="1"/>
    <col min="5124" max="5124" width="3.7109375" style="26" customWidth="1"/>
    <col min="5125" max="5125" width="90.28515625" style="26" customWidth="1"/>
    <col min="5126" max="5127" width="8.85546875" style="26"/>
    <col min="5128" max="5128" width="15.42578125" style="26" customWidth="1"/>
    <col min="5129" max="5129" width="5.140625" style="26" customWidth="1"/>
    <col min="5130" max="5131" width="8.85546875" style="26"/>
    <col min="5132" max="5132" width="3" style="26" customWidth="1"/>
    <col min="5133" max="5135" width="8.85546875" style="26"/>
    <col min="5136" max="5136" width="7" style="26" customWidth="1"/>
    <col min="5137" max="5376" width="8.85546875" style="26"/>
    <col min="5377" max="5377" width="3" style="26" customWidth="1"/>
    <col min="5378" max="5378" width="4.140625" style="26" customWidth="1"/>
    <col min="5379" max="5379" width="54" style="26" customWidth="1"/>
    <col min="5380" max="5380" width="3.7109375" style="26" customWidth="1"/>
    <col min="5381" max="5381" width="90.28515625" style="26" customWidth="1"/>
    <col min="5382" max="5383" width="8.85546875" style="26"/>
    <col min="5384" max="5384" width="15.42578125" style="26" customWidth="1"/>
    <col min="5385" max="5385" width="5.140625" style="26" customWidth="1"/>
    <col min="5386" max="5387" width="8.85546875" style="26"/>
    <col min="5388" max="5388" width="3" style="26" customWidth="1"/>
    <col min="5389" max="5391" width="8.85546875" style="26"/>
    <col min="5392" max="5392" width="7" style="26" customWidth="1"/>
    <col min="5393" max="5632" width="8.85546875" style="26"/>
    <col min="5633" max="5633" width="3" style="26" customWidth="1"/>
    <col min="5634" max="5634" width="4.140625" style="26" customWidth="1"/>
    <col min="5635" max="5635" width="54" style="26" customWidth="1"/>
    <col min="5636" max="5636" width="3.7109375" style="26" customWidth="1"/>
    <col min="5637" max="5637" width="90.28515625" style="26" customWidth="1"/>
    <col min="5638" max="5639" width="8.85546875" style="26"/>
    <col min="5640" max="5640" width="15.42578125" style="26" customWidth="1"/>
    <col min="5641" max="5641" width="5.140625" style="26" customWidth="1"/>
    <col min="5642" max="5643" width="8.85546875" style="26"/>
    <col min="5644" max="5644" width="3" style="26" customWidth="1"/>
    <col min="5645" max="5647" width="8.85546875" style="26"/>
    <col min="5648" max="5648" width="7" style="26" customWidth="1"/>
    <col min="5649" max="5888" width="8.85546875" style="26"/>
    <col min="5889" max="5889" width="3" style="26" customWidth="1"/>
    <col min="5890" max="5890" width="4.140625" style="26" customWidth="1"/>
    <col min="5891" max="5891" width="54" style="26" customWidth="1"/>
    <col min="5892" max="5892" width="3.7109375" style="26" customWidth="1"/>
    <col min="5893" max="5893" width="90.28515625" style="26" customWidth="1"/>
    <col min="5894" max="5895" width="8.85546875" style="26"/>
    <col min="5896" max="5896" width="15.42578125" style="26" customWidth="1"/>
    <col min="5897" max="5897" width="5.140625" style="26" customWidth="1"/>
    <col min="5898" max="5899" width="8.85546875" style="26"/>
    <col min="5900" max="5900" width="3" style="26" customWidth="1"/>
    <col min="5901" max="5903" width="8.85546875" style="26"/>
    <col min="5904" max="5904" width="7" style="26" customWidth="1"/>
    <col min="5905" max="6144" width="8.85546875" style="26"/>
    <col min="6145" max="6145" width="3" style="26" customWidth="1"/>
    <col min="6146" max="6146" width="4.140625" style="26" customWidth="1"/>
    <col min="6147" max="6147" width="54" style="26" customWidth="1"/>
    <col min="6148" max="6148" width="3.7109375" style="26" customWidth="1"/>
    <col min="6149" max="6149" width="90.28515625" style="26" customWidth="1"/>
    <col min="6150" max="6151" width="8.85546875" style="26"/>
    <col min="6152" max="6152" width="15.42578125" style="26" customWidth="1"/>
    <col min="6153" max="6153" width="5.140625" style="26" customWidth="1"/>
    <col min="6154" max="6155" width="8.85546875" style="26"/>
    <col min="6156" max="6156" width="3" style="26" customWidth="1"/>
    <col min="6157" max="6159" width="8.85546875" style="26"/>
    <col min="6160" max="6160" width="7" style="26" customWidth="1"/>
    <col min="6161" max="6400" width="8.85546875" style="26"/>
    <col min="6401" max="6401" width="3" style="26" customWidth="1"/>
    <col min="6402" max="6402" width="4.140625" style="26" customWidth="1"/>
    <col min="6403" max="6403" width="54" style="26" customWidth="1"/>
    <col min="6404" max="6404" width="3.7109375" style="26" customWidth="1"/>
    <col min="6405" max="6405" width="90.28515625" style="26" customWidth="1"/>
    <col min="6406" max="6407" width="8.85546875" style="26"/>
    <col min="6408" max="6408" width="15.42578125" style="26" customWidth="1"/>
    <col min="6409" max="6409" width="5.140625" style="26" customWidth="1"/>
    <col min="6410" max="6411" width="8.85546875" style="26"/>
    <col min="6412" max="6412" width="3" style="26" customWidth="1"/>
    <col min="6413" max="6415" width="8.85546875" style="26"/>
    <col min="6416" max="6416" width="7" style="26" customWidth="1"/>
    <col min="6417" max="6656" width="8.85546875" style="26"/>
    <col min="6657" max="6657" width="3" style="26" customWidth="1"/>
    <col min="6658" max="6658" width="4.140625" style="26" customWidth="1"/>
    <col min="6659" max="6659" width="54" style="26" customWidth="1"/>
    <col min="6660" max="6660" width="3.7109375" style="26" customWidth="1"/>
    <col min="6661" max="6661" width="90.28515625" style="26" customWidth="1"/>
    <col min="6662" max="6663" width="8.85546875" style="26"/>
    <col min="6664" max="6664" width="15.42578125" style="26" customWidth="1"/>
    <col min="6665" max="6665" width="5.140625" style="26" customWidth="1"/>
    <col min="6666" max="6667" width="8.85546875" style="26"/>
    <col min="6668" max="6668" width="3" style="26" customWidth="1"/>
    <col min="6669" max="6671" width="8.85546875" style="26"/>
    <col min="6672" max="6672" width="7" style="26" customWidth="1"/>
    <col min="6673" max="6912" width="8.85546875" style="26"/>
    <col min="6913" max="6913" width="3" style="26" customWidth="1"/>
    <col min="6914" max="6914" width="4.140625" style="26" customWidth="1"/>
    <col min="6915" max="6915" width="54" style="26" customWidth="1"/>
    <col min="6916" max="6916" width="3.7109375" style="26" customWidth="1"/>
    <col min="6917" max="6917" width="90.28515625" style="26" customWidth="1"/>
    <col min="6918" max="6919" width="8.85546875" style="26"/>
    <col min="6920" max="6920" width="15.42578125" style="26" customWidth="1"/>
    <col min="6921" max="6921" width="5.140625" style="26" customWidth="1"/>
    <col min="6922" max="6923" width="8.85546875" style="26"/>
    <col min="6924" max="6924" width="3" style="26" customWidth="1"/>
    <col min="6925" max="6927" width="8.85546875" style="26"/>
    <col min="6928" max="6928" width="7" style="26" customWidth="1"/>
    <col min="6929" max="7168" width="8.85546875" style="26"/>
    <col min="7169" max="7169" width="3" style="26" customWidth="1"/>
    <col min="7170" max="7170" width="4.140625" style="26" customWidth="1"/>
    <col min="7171" max="7171" width="54" style="26" customWidth="1"/>
    <col min="7172" max="7172" width="3.7109375" style="26" customWidth="1"/>
    <col min="7173" max="7173" width="90.28515625" style="26" customWidth="1"/>
    <col min="7174" max="7175" width="8.85546875" style="26"/>
    <col min="7176" max="7176" width="15.42578125" style="26" customWidth="1"/>
    <col min="7177" max="7177" width="5.140625" style="26" customWidth="1"/>
    <col min="7178" max="7179" width="8.85546875" style="26"/>
    <col min="7180" max="7180" width="3" style="26" customWidth="1"/>
    <col min="7181" max="7183" width="8.85546875" style="26"/>
    <col min="7184" max="7184" width="7" style="26" customWidth="1"/>
    <col min="7185" max="7424" width="8.85546875" style="26"/>
    <col min="7425" max="7425" width="3" style="26" customWidth="1"/>
    <col min="7426" max="7426" width="4.140625" style="26" customWidth="1"/>
    <col min="7427" max="7427" width="54" style="26" customWidth="1"/>
    <col min="7428" max="7428" width="3.7109375" style="26" customWidth="1"/>
    <col min="7429" max="7429" width="90.28515625" style="26" customWidth="1"/>
    <col min="7430" max="7431" width="8.85546875" style="26"/>
    <col min="7432" max="7432" width="15.42578125" style="26" customWidth="1"/>
    <col min="7433" max="7433" width="5.140625" style="26" customWidth="1"/>
    <col min="7434" max="7435" width="8.85546875" style="26"/>
    <col min="7436" max="7436" width="3" style="26" customWidth="1"/>
    <col min="7437" max="7439" width="8.85546875" style="26"/>
    <col min="7440" max="7440" width="7" style="26" customWidth="1"/>
    <col min="7441" max="7680" width="8.85546875" style="26"/>
    <col min="7681" max="7681" width="3" style="26" customWidth="1"/>
    <col min="7682" max="7682" width="4.140625" style="26" customWidth="1"/>
    <col min="7683" max="7683" width="54" style="26" customWidth="1"/>
    <col min="7684" max="7684" width="3.7109375" style="26" customWidth="1"/>
    <col min="7685" max="7685" width="90.28515625" style="26" customWidth="1"/>
    <col min="7686" max="7687" width="8.85546875" style="26"/>
    <col min="7688" max="7688" width="15.42578125" style="26" customWidth="1"/>
    <col min="7689" max="7689" width="5.140625" style="26" customWidth="1"/>
    <col min="7690" max="7691" width="8.85546875" style="26"/>
    <col min="7692" max="7692" width="3" style="26" customWidth="1"/>
    <col min="7693" max="7695" width="8.85546875" style="26"/>
    <col min="7696" max="7696" width="7" style="26" customWidth="1"/>
    <col min="7697" max="7936" width="8.85546875" style="26"/>
    <col min="7937" max="7937" width="3" style="26" customWidth="1"/>
    <col min="7938" max="7938" width="4.140625" style="26" customWidth="1"/>
    <col min="7939" max="7939" width="54" style="26" customWidth="1"/>
    <col min="7940" max="7940" width="3.7109375" style="26" customWidth="1"/>
    <col min="7941" max="7941" width="90.28515625" style="26" customWidth="1"/>
    <col min="7942" max="7943" width="8.85546875" style="26"/>
    <col min="7944" max="7944" width="15.42578125" style="26" customWidth="1"/>
    <col min="7945" max="7945" width="5.140625" style="26" customWidth="1"/>
    <col min="7946" max="7947" width="8.85546875" style="26"/>
    <col min="7948" max="7948" width="3" style="26" customWidth="1"/>
    <col min="7949" max="7951" width="8.85546875" style="26"/>
    <col min="7952" max="7952" width="7" style="26" customWidth="1"/>
    <col min="7953" max="8192" width="8.85546875" style="26"/>
    <col min="8193" max="8193" width="3" style="26" customWidth="1"/>
    <col min="8194" max="8194" width="4.140625" style="26" customWidth="1"/>
    <col min="8195" max="8195" width="54" style="26" customWidth="1"/>
    <col min="8196" max="8196" width="3.7109375" style="26" customWidth="1"/>
    <col min="8197" max="8197" width="90.28515625" style="26" customWidth="1"/>
    <col min="8198" max="8199" width="8.85546875" style="26"/>
    <col min="8200" max="8200" width="15.42578125" style="26" customWidth="1"/>
    <col min="8201" max="8201" width="5.140625" style="26" customWidth="1"/>
    <col min="8202" max="8203" width="8.85546875" style="26"/>
    <col min="8204" max="8204" width="3" style="26" customWidth="1"/>
    <col min="8205" max="8207" width="8.85546875" style="26"/>
    <col min="8208" max="8208" width="7" style="26" customWidth="1"/>
    <col min="8209" max="8448" width="8.85546875" style="26"/>
    <col min="8449" max="8449" width="3" style="26" customWidth="1"/>
    <col min="8450" max="8450" width="4.140625" style="26" customWidth="1"/>
    <col min="8451" max="8451" width="54" style="26" customWidth="1"/>
    <col min="8452" max="8452" width="3.7109375" style="26" customWidth="1"/>
    <col min="8453" max="8453" width="90.28515625" style="26" customWidth="1"/>
    <col min="8454" max="8455" width="8.85546875" style="26"/>
    <col min="8456" max="8456" width="15.42578125" style="26" customWidth="1"/>
    <col min="8457" max="8457" width="5.140625" style="26" customWidth="1"/>
    <col min="8458" max="8459" width="8.85546875" style="26"/>
    <col min="8460" max="8460" width="3" style="26" customWidth="1"/>
    <col min="8461" max="8463" width="8.85546875" style="26"/>
    <col min="8464" max="8464" width="7" style="26" customWidth="1"/>
    <col min="8465" max="8704" width="8.85546875" style="26"/>
    <col min="8705" max="8705" width="3" style="26" customWidth="1"/>
    <col min="8706" max="8706" width="4.140625" style="26" customWidth="1"/>
    <col min="8707" max="8707" width="54" style="26" customWidth="1"/>
    <col min="8708" max="8708" width="3.7109375" style="26" customWidth="1"/>
    <col min="8709" max="8709" width="90.28515625" style="26" customWidth="1"/>
    <col min="8710" max="8711" width="8.85546875" style="26"/>
    <col min="8712" max="8712" width="15.42578125" style="26" customWidth="1"/>
    <col min="8713" max="8713" width="5.140625" style="26" customWidth="1"/>
    <col min="8714" max="8715" width="8.85546875" style="26"/>
    <col min="8716" max="8716" width="3" style="26" customWidth="1"/>
    <col min="8717" max="8719" width="8.85546875" style="26"/>
    <col min="8720" max="8720" width="7" style="26" customWidth="1"/>
    <col min="8721" max="8960" width="8.85546875" style="26"/>
    <col min="8961" max="8961" width="3" style="26" customWidth="1"/>
    <col min="8962" max="8962" width="4.140625" style="26" customWidth="1"/>
    <col min="8963" max="8963" width="54" style="26" customWidth="1"/>
    <col min="8964" max="8964" width="3.7109375" style="26" customWidth="1"/>
    <col min="8965" max="8965" width="90.28515625" style="26" customWidth="1"/>
    <col min="8966" max="8967" width="8.85546875" style="26"/>
    <col min="8968" max="8968" width="15.42578125" style="26" customWidth="1"/>
    <col min="8969" max="8969" width="5.140625" style="26" customWidth="1"/>
    <col min="8970" max="8971" width="8.85546875" style="26"/>
    <col min="8972" max="8972" width="3" style="26" customWidth="1"/>
    <col min="8973" max="8975" width="8.85546875" style="26"/>
    <col min="8976" max="8976" width="7" style="26" customWidth="1"/>
    <col min="8977" max="9216" width="8.85546875" style="26"/>
    <col min="9217" max="9217" width="3" style="26" customWidth="1"/>
    <col min="9218" max="9218" width="4.140625" style="26" customWidth="1"/>
    <col min="9219" max="9219" width="54" style="26" customWidth="1"/>
    <col min="9220" max="9220" width="3.7109375" style="26" customWidth="1"/>
    <col min="9221" max="9221" width="90.28515625" style="26" customWidth="1"/>
    <col min="9222" max="9223" width="8.85546875" style="26"/>
    <col min="9224" max="9224" width="15.42578125" style="26" customWidth="1"/>
    <col min="9225" max="9225" width="5.140625" style="26" customWidth="1"/>
    <col min="9226" max="9227" width="8.85546875" style="26"/>
    <col min="9228" max="9228" width="3" style="26" customWidth="1"/>
    <col min="9229" max="9231" width="8.85546875" style="26"/>
    <col min="9232" max="9232" width="7" style="26" customWidth="1"/>
    <col min="9233" max="9472" width="8.85546875" style="26"/>
    <col min="9473" max="9473" width="3" style="26" customWidth="1"/>
    <col min="9474" max="9474" width="4.140625" style="26" customWidth="1"/>
    <col min="9475" max="9475" width="54" style="26" customWidth="1"/>
    <col min="9476" max="9476" width="3.7109375" style="26" customWidth="1"/>
    <col min="9477" max="9477" width="90.28515625" style="26" customWidth="1"/>
    <col min="9478" max="9479" width="8.85546875" style="26"/>
    <col min="9480" max="9480" width="15.42578125" style="26" customWidth="1"/>
    <col min="9481" max="9481" width="5.140625" style="26" customWidth="1"/>
    <col min="9482" max="9483" width="8.85546875" style="26"/>
    <col min="9484" max="9484" width="3" style="26" customWidth="1"/>
    <col min="9485" max="9487" width="8.85546875" style="26"/>
    <col min="9488" max="9488" width="7" style="26" customWidth="1"/>
    <col min="9489" max="9728" width="8.85546875" style="26"/>
    <col min="9729" max="9729" width="3" style="26" customWidth="1"/>
    <col min="9730" max="9730" width="4.140625" style="26" customWidth="1"/>
    <col min="9731" max="9731" width="54" style="26" customWidth="1"/>
    <col min="9732" max="9732" width="3.7109375" style="26" customWidth="1"/>
    <col min="9733" max="9733" width="90.28515625" style="26" customWidth="1"/>
    <col min="9734" max="9735" width="8.85546875" style="26"/>
    <col min="9736" max="9736" width="15.42578125" style="26" customWidth="1"/>
    <col min="9737" max="9737" width="5.140625" style="26" customWidth="1"/>
    <col min="9738" max="9739" width="8.85546875" style="26"/>
    <col min="9740" max="9740" width="3" style="26" customWidth="1"/>
    <col min="9741" max="9743" width="8.85546875" style="26"/>
    <col min="9744" max="9744" width="7" style="26" customWidth="1"/>
    <col min="9745" max="9984" width="8.85546875" style="26"/>
    <col min="9985" max="9985" width="3" style="26" customWidth="1"/>
    <col min="9986" max="9986" width="4.140625" style="26" customWidth="1"/>
    <col min="9987" max="9987" width="54" style="26" customWidth="1"/>
    <col min="9988" max="9988" width="3.7109375" style="26" customWidth="1"/>
    <col min="9989" max="9989" width="90.28515625" style="26" customWidth="1"/>
    <col min="9990" max="9991" width="8.85546875" style="26"/>
    <col min="9992" max="9992" width="15.42578125" style="26" customWidth="1"/>
    <col min="9993" max="9993" width="5.140625" style="26" customWidth="1"/>
    <col min="9994" max="9995" width="8.85546875" style="26"/>
    <col min="9996" max="9996" width="3" style="26" customWidth="1"/>
    <col min="9997" max="9999" width="8.85546875" style="26"/>
    <col min="10000" max="10000" width="7" style="26" customWidth="1"/>
    <col min="10001" max="10240" width="8.85546875" style="26"/>
    <col min="10241" max="10241" width="3" style="26" customWidth="1"/>
    <col min="10242" max="10242" width="4.140625" style="26" customWidth="1"/>
    <col min="10243" max="10243" width="54" style="26" customWidth="1"/>
    <col min="10244" max="10244" width="3.7109375" style="26" customWidth="1"/>
    <col min="10245" max="10245" width="90.28515625" style="26" customWidth="1"/>
    <col min="10246" max="10247" width="8.85546875" style="26"/>
    <col min="10248" max="10248" width="15.42578125" style="26" customWidth="1"/>
    <col min="10249" max="10249" width="5.140625" style="26" customWidth="1"/>
    <col min="10250" max="10251" width="8.85546875" style="26"/>
    <col min="10252" max="10252" width="3" style="26" customWidth="1"/>
    <col min="10253" max="10255" width="8.85546875" style="26"/>
    <col min="10256" max="10256" width="7" style="26" customWidth="1"/>
    <col min="10257" max="10496" width="8.85546875" style="26"/>
    <col min="10497" max="10497" width="3" style="26" customWidth="1"/>
    <col min="10498" max="10498" width="4.140625" style="26" customWidth="1"/>
    <col min="10499" max="10499" width="54" style="26" customWidth="1"/>
    <col min="10500" max="10500" width="3.7109375" style="26" customWidth="1"/>
    <col min="10501" max="10501" width="90.28515625" style="26" customWidth="1"/>
    <col min="10502" max="10503" width="8.85546875" style="26"/>
    <col min="10504" max="10504" width="15.42578125" style="26" customWidth="1"/>
    <col min="10505" max="10505" width="5.140625" style="26" customWidth="1"/>
    <col min="10506" max="10507" width="8.85546875" style="26"/>
    <col min="10508" max="10508" width="3" style="26" customWidth="1"/>
    <col min="10509" max="10511" width="8.85546875" style="26"/>
    <col min="10512" max="10512" width="7" style="26" customWidth="1"/>
    <col min="10513" max="10752" width="8.85546875" style="26"/>
    <col min="10753" max="10753" width="3" style="26" customWidth="1"/>
    <col min="10754" max="10754" width="4.140625" style="26" customWidth="1"/>
    <col min="10755" max="10755" width="54" style="26" customWidth="1"/>
    <col min="10756" max="10756" width="3.7109375" style="26" customWidth="1"/>
    <col min="10757" max="10757" width="90.28515625" style="26" customWidth="1"/>
    <col min="10758" max="10759" width="8.85546875" style="26"/>
    <col min="10760" max="10760" width="15.42578125" style="26" customWidth="1"/>
    <col min="10761" max="10761" width="5.140625" style="26" customWidth="1"/>
    <col min="10762" max="10763" width="8.85546875" style="26"/>
    <col min="10764" max="10764" width="3" style="26" customWidth="1"/>
    <col min="10765" max="10767" width="8.85546875" style="26"/>
    <col min="10768" max="10768" width="7" style="26" customWidth="1"/>
    <col min="10769" max="11008" width="8.85546875" style="26"/>
    <col min="11009" max="11009" width="3" style="26" customWidth="1"/>
    <col min="11010" max="11010" width="4.140625" style="26" customWidth="1"/>
    <col min="11011" max="11011" width="54" style="26" customWidth="1"/>
    <col min="11012" max="11012" width="3.7109375" style="26" customWidth="1"/>
    <col min="11013" max="11013" width="90.28515625" style="26" customWidth="1"/>
    <col min="11014" max="11015" width="8.85546875" style="26"/>
    <col min="11016" max="11016" width="15.42578125" style="26" customWidth="1"/>
    <col min="11017" max="11017" width="5.140625" style="26" customWidth="1"/>
    <col min="11018" max="11019" width="8.85546875" style="26"/>
    <col min="11020" max="11020" width="3" style="26" customWidth="1"/>
    <col min="11021" max="11023" width="8.85546875" style="26"/>
    <col min="11024" max="11024" width="7" style="26" customWidth="1"/>
    <col min="11025" max="11264" width="8.85546875" style="26"/>
    <col min="11265" max="11265" width="3" style="26" customWidth="1"/>
    <col min="11266" max="11266" width="4.140625" style="26" customWidth="1"/>
    <col min="11267" max="11267" width="54" style="26" customWidth="1"/>
    <col min="11268" max="11268" width="3.7109375" style="26" customWidth="1"/>
    <col min="11269" max="11269" width="90.28515625" style="26" customWidth="1"/>
    <col min="11270" max="11271" width="8.85546875" style="26"/>
    <col min="11272" max="11272" width="15.42578125" style="26" customWidth="1"/>
    <col min="11273" max="11273" width="5.140625" style="26" customWidth="1"/>
    <col min="11274" max="11275" width="8.85546875" style="26"/>
    <col min="11276" max="11276" width="3" style="26" customWidth="1"/>
    <col min="11277" max="11279" width="8.85546875" style="26"/>
    <col min="11280" max="11280" width="7" style="26" customWidth="1"/>
    <col min="11281" max="11520" width="8.85546875" style="26"/>
    <col min="11521" max="11521" width="3" style="26" customWidth="1"/>
    <col min="11522" max="11522" width="4.140625" style="26" customWidth="1"/>
    <col min="11523" max="11523" width="54" style="26" customWidth="1"/>
    <col min="11524" max="11524" width="3.7109375" style="26" customWidth="1"/>
    <col min="11525" max="11525" width="90.28515625" style="26" customWidth="1"/>
    <col min="11526" max="11527" width="8.85546875" style="26"/>
    <col min="11528" max="11528" width="15.42578125" style="26" customWidth="1"/>
    <col min="11529" max="11529" width="5.140625" style="26" customWidth="1"/>
    <col min="11530" max="11531" width="8.85546875" style="26"/>
    <col min="11532" max="11532" width="3" style="26" customWidth="1"/>
    <col min="11533" max="11535" width="8.85546875" style="26"/>
    <col min="11536" max="11536" width="7" style="26" customWidth="1"/>
    <col min="11537" max="11776" width="8.85546875" style="26"/>
    <col min="11777" max="11777" width="3" style="26" customWidth="1"/>
    <col min="11778" max="11778" width="4.140625" style="26" customWidth="1"/>
    <col min="11779" max="11779" width="54" style="26" customWidth="1"/>
    <col min="11780" max="11780" width="3.7109375" style="26" customWidth="1"/>
    <col min="11781" max="11781" width="90.28515625" style="26" customWidth="1"/>
    <col min="11782" max="11783" width="8.85546875" style="26"/>
    <col min="11784" max="11784" width="15.42578125" style="26" customWidth="1"/>
    <col min="11785" max="11785" width="5.140625" style="26" customWidth="1"/>
    <col min="11786" max="11787" width="8.85546875" style="26"/>
    <col min="11788" max="11788" width="3" style="26" customWidth="1"/>
    <col min="11789" max="11791" width="8.85546875" style="26"/>
    <col min="11792" max="11792" width="7" style="26" customWidth="1"/>
    <col min="11793" max="12032" width="8.85546875" style="26"/>
    <col min="12033" max="12033" width="3" style="26" customWidth="1"/>
    <col min="12034" max="12034" width="4.140625" style="26" customWidth="1"/>
    <col min="12035" max="12035" width="54" style="26" customWidth="1"/>
    <col min="12036" max="12036" width="3.7109375" style="26" customWidth="1"/>
    <col min="12037" max="12037" width="90.28515625" style="26" customWidth="1"/>
    <col min="12038" max="12039" width="8.85546875" style="26"/>
    <col min="12040" max="12040" width="15.42578125" style="26" customWidth="1"/>
    <col min="12041" max="12041" width="5.140625" style="26" customWidth="1"/>
    <col min="12042" max="12043" width="8.85546875" style="26"/>
    <col min="12044" max="12044" width="3" style="26" customWidth="1"/>
    <col min="12045" max="12047" width="8.85546875" style="26"/>
    <col min="12048" max="12048" width="7" style="26" customWidth="1"/>
    <col min="12049" max="12288" width="8.85546875" style="26"/>
    <col min="12289" max="12289" width="3" style="26" customWidth="1"/>
    <col min="12290" max="12290" width="4.140625" style="26" customWidth="1"/>
    <col min="12291" max="12291" width="54" style="26" customWidth="1"/>
    <col min="12292" max="12292" width="3.7109375" style="26" customWidth="1"/>
    <col min="12293" max="12293" width="90.28515625" style="26" customWidth="1"/>
    <col min="12294" max="12295" width="8.85546875" style="26"/>
    <col min="12296" max="12296" width="15.42578125" style="26" customWidth="1"/>
    <col min="12297" max="12297" width="5.140625" style="26" customWidth="1"/>
    <col min="12298" max="12299" width="8.85546875" style="26"/>
    <col min="12300" max="12300" width="3" style="26" customWidth="1"/>
    <col min="12301" max="12303" width="8.85546875" style="26"/>
    <col min="12304" max="12304" width="7" style="26" customWidth="1"/>
    <col min="12305" max="12544" width="8.85546875" style="26"/>
    <col min="12545" max="12545" width="3" style="26" customWidth="1"/>
    <col min="12546" max="12546" width="4.140625" style="26" customWidth="1"/>
    <col min="12547" max="12547" width="54" style="26" customWidth="1"/>
    <col min="12548" max="12548" width="3.7109375" style="26" customWidth="1"/>
    <col min="12549" max="12549" width="90.28515625" style="26" customWidth="1"/>
    <col min="12550" max="12551" width="8.85546875" style="26"/>
    <col min="12552" max="12552" width="15.42578125" style="26" customWidth="1"/>
    <col min="12553" max="12553" width="5.140625" style="26" customWidth="1"/>
    <col min="12554" max="12555" width="8.85546875" style="26"/>
    <col min="12556" max="12556" width="3" style="26" customWidth="1"/>
    <col min="12557" max="12559" width="8.85546875" style="26"/>
    <col min="12560" max="12560" width="7" style="26" customWidth="1"/>
    <col min="12561" max="12800" width="8.85546875" style="26"/>
    <col min="12801" max="12801" width="3" style="26" customWidth="1"/>
    <col min="12802" max="12802" width="4.140625" style="26" customWidth="1"/>
    <col min="12803" max="12803" width="54" style="26" customWidth="1"/>
    <col min="12804" max="12804" width="3.7109375" style="26" customWidth="1"/>
    <col min="12805" max="12805" width="90.28515625" style="26" customWidth="1"/>
    <col min="12806" max="12807" width="8.85546875" style="26"/>
    <col min="12808" max="12808" width="15.42578125" style="26" customWidth="1"/>
    <col min="12809" max="12809" width="5.140625" style="26" customWidth="1"/>
    <col min="12810" max="12811" width="8.85546875" style="26"/>
    <col min="12812" max="12812" width="3" style="26" customWidth="1"/>
    <col min="12813" max="12815" width="8.85546875" style="26"/>
    <col min="12816" max="12816" width="7" style="26" customWidth="1"/>
    <col min="12817" max="13056" width="8.85546875" style="26"/>
    <col min="13057" max="13057" width="3" style="26" customWidth="1"/>
    <col min="13058" max="13058" width="4.140625" style="26" customWidth="1"/>
    <col min="13059" max="13059" width="54" style="26" customWidth="1"/>
    <col min="13060" max="13060" width="3.7109375" style="26" customWidth="1"/>
    <col min="13061" max="13061" width="90.28515625" style="26" customWidth="1"/>
    <col min="13062" max="13063" width="8.85546875" style="26"/>
    <col min="13064" max="13064" width="15.42578125" style="26" customWidth="1"/>
    <col min="13065" max="13065" width="5.140625" style="26" customWidth="1"/>
    <col min="13066" max="13067" width="8.85546875" style="26"/>
    <col min="13068" max="13068" width="3" style="26" customWidth="1"/>
    <col min="13069" max="13071" width="8.85546875" style="26"/>
    <col min="13072" max="13072" width="7" style="26" customWidth="1"/>
    <col min="13073" max="13312" width="8.85546875" style="26"/>
    <col min="13313" max="13313" width="3" style="26" customWidth="1"/>
    <col min="13314" max="13314" width="4.140625" style="26" customWidth="1"/>
    <col min="13315" max="13315" width="54" style="26" customWidth="1"/>
    <col min="13316" max="13316" width="3.7109375" style="26" customWidth="1"/>
    <col min="13317" max="13317" width="90.28515625" style="26" customWidth="1"/>
    <col min="13318" max="13319" width="8.85546875" style="26"/>
    <col min="13320" max="13320" width="15.42578125" style="26" customWidth="1"/>
    <col min="13321" max="13321" width="5.140625" style="26" customWidth="1"/>
    <col min="13322" max="13323" width="8.85546875" style="26"/>
    <col min="13324" max="13324" width="3" style="26" customWidth="1"/>
    <col min="13325" max="13327" width="8.85546875" style="26"/>
    <col min="13328" max="13328" width="7" style="26" customWidth="1"/>
    <col min="13329" max="13568" width="8.85546875" style="26"/>
    <col min="13569" max="13569" width="3" style="26" customWidth="1"/>
    <col min="13570" max="13570" width="4.140625" style="26" customWidth="1"/>
    <col min="13571" max="13571" width="54" style="26" customWidth="1"/>
    <col min="13572" max="13572" width="3.7109375" style="26" customWidth="1"/>
    <col min="13573" max="13573" width="90.28515625" style="26" customWidth="1"/>
    <col min="13574" max="13575" width="8.85546875" style="26"/>
    <col min="13576" max="13576" width="15.42578125" style="26" customWidth="1"/>
    <col min="13577" max="13577" width="5.140625" style="26" customWidth="1"/>
    <col min="13578" max="13579" width="8.85546875" style="26"/>
    <col min="13580" max="13580" width="3" style="26" customWidth="1"/>
    <col min="13581" max="13583" width="8.85546875" style="26"/>
    <col min="13584" max="13584" width="7" style="26" customWidth="1"/>
    <col min="13585" max="13824" width="8.85546875" style="26"/>
    <col min="13825" max="13825" width="3" style="26" customWidth="1"/>
    <col min="13826" max="13826" width="4.140625" style="26" customWidth="1"/>
    <col min="13827" max="13827" width="54" style="26" customWidth="1"/>
    <col min="13828" max="13828" width="3.7109375" style="26" customWidth="1"/>
    <col min="13829" max="13829" width="90.28515625" style="26" customWidth="1"/>
    <col min="13830" max="13831" width="8.85546875" style="26"/>
    <col min="13832" max="13832" width="15.42578125" style="26" customWidth="1"/>
    <col min="13833" max="13833" width="5.140625" style="26" customWidth="1"/>
    <col min="13834" max="13835" width="8.85546875" style="26"/>
    <col min="13836" max="13836" width="3" style="26" customWidth="1"/>
    <col min="13837" max="13839" width="8.85546875" style="26"/>
    <col min="13840" max="13840" width="7" style="26" customWidth="1"/>
    <col min="13841" max="14080" width="8.85546875" style="26"/>
    <col min="14081" max="14081" width="3" style="26" customWidth="1"/>
    <col min="14082" max="14082" width="4.140625" style="26" customWidth="1"/>
    <col min="14083" max="14083" width="54" style="26" customWidth="1"/>
    <col min="14084" max="14084" width="3.7109375" style="26" customWidth="1"/>
    <col min="14085" max="14085" width="90.28515625" style="26" customWidth="1"/>
    <col min="14086" max="14087" width="8.85546875" style="26"/>
    <col min="14088" max="14088" width="15.42578125" style="26" customWidth="1"/>
    <col min="14089" max="14089" width="5.140625" style="26" customWidth="1"/>
    <col min="14090" max="14091" width="8.85546875" style="26"/>
    <col min="14092" max="14092" width="3" style="26" customWidth="1"/>
    <col min="14093" max="14095" width="8.85546875" style="26"/>
    <col min="14096" max="14096" width="7" style="26" customWidth="1"/>
    <col min="14097" max="14336" width="8.85546875" style="26"/>
    <col min="14337" max="14337" width="3" style="26" customWidth="1"/>
    <col min="14338" max="14338" width="4.140625" style="26" customWidth="1"/>
    <col min="14339" max="14339" width="54" style="26" customWidth="1"/>
    <col min="14340" max="14340" width="3.7109375" style="26" customWidth="1"/>
    <col min="14341" max="14341" width="90.28515625" style="26" customWidth="1"/>
    <col min="14342" max="14343" width="8.85546875" style="26"/>
    <col min="14344" max="14344" width="15.42578125" style="26" customWidth="1"/>
    <col min="14345" max="14345" width="5.140625" style="26" customWidth="1"/>
    <col min="14346" max="14347" width="8.85546875" style="26"/>
    <col min="14348" max="14348" width="3" style="26" customWidth="1"/>
    <col min="14349" max="14351" width="8.85546875" style="26"/>
    <col min="14352" max="14352" width="7" style="26" customWidth="1"/>
    <col min="14353" max="14592" width="8.85546875" style="26"/>
    <col min="14593" max="14593" width="3" style="26" customWidth="1"/>
    <col min="14594" max="14594" width="4.140625" style="26" customWidth="1"/>
    <col min="14595" max="14595" width="54" style="26" customWidth="1"/>
    <col min="14596" max="14596" width="3.7109375" style="26" customWidth="1"/>
    <col min="14597" max="14597" width="90.28515625" style="26" customWidth="1"/>
    <col min="14598" max="14599" width="8.85546875" style="26"/>
    <col min="14600" max="14600" width="15.42578125" style="26" customWidth="1"/>
    <col min="14601" max="14601" width="5.140625" style="26" customWidth="1"/>
    <col min="14602" max="14603" width="8.85546875" style="26"/>
    <col min="14604" max="14604" width="3" style="26" customWidth="1"/>
    <col min="14605" max="14607" width="8.85546875" style="26"/>
    <col min="14608" max="14608" width="7" style="26" customWidth="1"/>
    <col min="14609" max="14848" width="8.85546875" style="26"/>
    <col min="14849" max="14849" width="3" style="26" customWidth="1"/>
    <col min="14850" max="14850" width="4.140625" style="26" customWidth="1"/>
    <col min="14851" max="14851" width="54" style="26" customWidth="1"/>
    <col min="14852" max="14852" width="3.7109375" style="26" customWidth="1"/>
    <col min="14853" max="14853" width="90.28515625" style="26" customWidth="1"/>
    <col min="14854" max="14855" width="8.85546875" style="26"/>
    <col min="14856" max="14856" width="15.42578125" style="26" customWidth="1"/>
    <col min="14857" max="14857" width="5.140625" style="26" customWidth="1"/>
    <col min="14858" max="14859" width="8.85546875" style="26"/>
    <col min="14860" max="14860" width="3" style="26" customWidth="1"/>
    <col min="14861" max="14863" width="8.85546875" style="26"/>
    <col min="14864" max="14864" width="7" style="26" customWidth="1"/>
    <col min="14865" max="15104" width="8.85546875" style="26"/>
    <col min="15105" max="15105" width="3" style="26" customWidth="1"/>
    <col min="15106" max="15106" width="4.140625" style="26" customWidth="1"/>
    <col min="15107" max="15107" width="54" style="26" customWidth="1"/>
    <col min="15108" max="15108" width="3.7109375" style="26" customWidth="1"/>
    <col min="15109" max="15109" width="90.28515625" style="26" customWidth="1"/>
    <col min="15110" max="15111" width="8.85546875" style="26"/>
    <col min="15112" max="15112" width="15.42578125" style="26" customWidth="1"/>
    <col min="15113" max="15113" width="5.140625" style="26" customWidth="1"/>
    <col min="15114" max="15115" width="8.85546875" style="26"/>
    <col min="15116" max="15116" width="3" style="26" customWidth="1"/>
    <col min="15117" max="15119" width="8.85546875" style="26"/>
    <col min="15120" max="15120" width="7" style="26" customWidth="1"/>
    <col min="15121" max="15360" width="8.85546875" style="26"/>
    <col min="15361" max="15361" width="3" style="26" customWidth="1"/>
    <col min="15362" max="15362" width="4.140625" style="26" customWidth="1"/>
    <col min="15363" max="15363" width="54" style="26" customWidth="1"/>
    <col min="15364" max="15364" width="3.7109375" style="26" customWidth="1"/>
    <col min="15365" max="15365" width="90.28515625" style="26" customWidth="1"/>
    <col min="15366" max="15367" width="8.85546875" style="26"/>
    <col min="15368" max="15368" width="15.42578125" style="26" customWidth="1"/>
    <col min="15369" max="15369" width="5.140625" style="26" customWidth="1"/>
    <col min="15370" max="15371" width="8.85546875" style="26"/>
    <col min="15372" max="15372" width="3" style="26" customWidth="1"/>
    <col min="15373" max="15375" width="8.85546875" style="26"/>
    <col min="15376" max="15376" width="7" style="26" customWidth="1"/>
    <col min="15377" max="15616" width="8.85546875" style="26"/>
    <col min="15617" max="15617" width="3" style="26" customWidth="1"/>
    <col min="15618" max="15618" width="4.140625" style="26" customWidth="1"/>
    <col min="15619" max="15619" width="54" style="26" customWidth="1"/>
    <col min="15620" max="15620" width="3.7109375" style="26" customWidth="1"/>
    <col min="15621" max="15621" width="90.28515625" style="26" customWidth="1"/>
    <col min="15622" max="15623" width="8.85546875" style="26"/>
    <col min="15624" max="15624" width="15.42578125" style="26" customWidth="1"/>
    <col min="15625" max="15625" width="5.140625" style="26" customWidth="1"/>
    <col min="15626" max="15627" width="8.85546875" style="26"/>
    <col min="15628" max="15628" width="3" style="26" customWidth="1"/>
    <col min="15629" max="15631" width="8.85546875" style="26"/>
    <col min="15632" max="15632" width="7" style="26" customWidth="1"/>
    <col min="15633" max="15872" width="8.85546875" style="26"/>
    <col min="15873" max="15873" width="3" style="26" customWidth="1"/>
    <col min="15874" max="15874" width="4.140625" style="26" customWidth="1"/>
    <col min="15875" max="15875" width="54" style="26" customWidth="1"/>
    <col min="15876" max="15876" width="3.7109375" style="26" customWidth="1"/>
    <col min="15877" max="15877" width="90.28515625" style="26" customWidth="1"/>
    <col min="15878" max="15879" width="8.85546875" style="26"/>
    <col min="15880" max="15880" width="15.42578125" style="26" customWidth="1"/>
    <col min="15881" max="15881" width="5.140625" style="26" customWidth="1"/>
    <col min="15882" max="15883" width="8.85546875" style="26"/>
    <col min="15884" max="15884" width="3" style="26" customWidth="1"/>
    <col min="15885" max="15887" width="8.85546875" style="26"/>
    <col min="15888" max="15888" width="7" style="26" customWidth="1"/>
    <col min="15889" max="16128" width="8.85546875" style="26"/>
    <col min="16129" max="16129" width="3" style="26" customWidth="1"/>
    <col min="16130" max="16130" width="4.140625" style="26" customWidth="1"/>
    <col min="16131" max="16131" width="54" style="26" customWidth="1"/>
    <col min="16132" max="16132" width="3.7109375" style="26" customWidth="1"/>
    <col min="16133" max="16133" width="90.28515625" style="26" customWidth="1"/>
    <col min="16134" max="16135" width="8.85546875" style="26"/>
    <col min="16136" max="16136" width="15.42578125" style="26" customWidth="1"/>
    <col min="16137" max="16137" width="5.140625" style="26" customWidth="1"/>
    <col min="16138" max="16139" width="8.85546875" style="26"/>
    <col min="16140" max="16140" width="3" style="26" customWidth="1"/>
    <col min="16141" max="16143" width="8.85546875" style="26"/>
    <col min="16144" max="16144" width="7" style="26" customWidth="1"/>
    <col min="16145" max="16384" width="8.85546875" style="26"/>
  </cols>
  <sheetData>
    <row r="1" ht="30" customHeight="1" x14ac:dyDescent="0.25"/>
    <row r="2" ht="9.9499999999999993" customHeight="1" x14ac:dyDescent="0.25"/>
    <row r="3" ht="25.5" customHeight="1" x14ac:dyDescent="0.25"/>
    <row r="4" ht="21" customHeight="1" x14ac:dyDescent="0.25"/>
    <row r="6" ht="17.100000000000001" customHeight="1" x14ac:dyDescent="0.25"/>
    <row r="7" ht="17.100000000000001" customHeight="1" x14ac:dyDescent="0.25"/>
    <row r="8" ht="17.100000000000001" customHeight="1" x14ac:dyDescent="0.25"/>
    <row r="9" ht="17.100000000000001" customHeight="1" x14ac:dyDescent="0.25"/>
    <row r="10" ht="17.100000000000001" customHeight="1" x14ac:dyDescent="0.25"/>
    <row r="11" ht="17.100000000000001" customHeight="1" x14ac:dyDescent="0.25"/>
    <row r="12" ht="17.100000000000001" customHeight="1" x14ac:dyDescent="0.25"/>
    <row r="13" ht="17.100000000000001" customHeight="1" x14ac:dyDescent="0.25"/>
    <row r="14" ht="17.100000000000001" customHeight="1" x14ac:dyDescent="0.25"/>
    <row r="15" ht="17.100000000000001" customHeight="1" x14ac:dyDescent="0.25"/>
    <row r="16" ht="17.100000000000001" customHeight="1" x14ac:dyDescent="0.25"/>
    <row r="17" spans="5:8" ht="17.100000000000001" customHeight="1" x14ac:dyDescent="0.25"/>
    <row r="18" spans="5:8" ht="17.100000000000001" customHeight="1" x14ac:dyDescent="0.25"/>
    <row r="19" spans="5:8" ht="17.100000000000001" customHeight="1" x14ac:dyDescent="0.25"/>
    <row r="30" spans="5:8" s="27" customFormat="1" x14ac:dyDescent="0.25">
      <c r="E30" s="26"/>
      <c r="F30" s="26"/>
      <c r="G30" s="26"/>
      <c r="H30" s="26"/>
    </row>
    <row r="31" spans="5:8" s="27" customFormat="1" x14ac:dyDescent="0.25">
      <c r="E31" s="26"/>
      <c r="F31" s="26"/>
      <c r="G31" s="26"/>
      <c r="H31" s="26"/>
    </row>
    <row r="32" spans="5:8" s="27" customFormat="1" x14ac:dyDescent="0.25"/>
    <row r="40" spans="2:3" x14ac:dyDescent="0.25">
      <c r="B40" s="28"/>
      <c r="C40" s="28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DE115"/>
  <sheetViews>
    <sheetView tabSelected="1" workbookViewId="0">
      <pane xSplit="6" ySplit="2" topLeftCell="G3" activePane="bottomRight" state="frozenSplit"/>
      <selection pane="topRight" activeCell="G1" sqref="G1"/>
      <selection pane="bottomLeft" activeCell="A3" sqref="A3"/>
      <selection pane="bottomRight"/>
    </sheetView>
  </sheetViews>
  <sheetFormatPr defaultRowHeight="15" x14ac:dyDescent="0.25"/>
  <cols>
    <col min="1" max="5" width="3" style="24" customWidth="1"/>
    <col min="6" max="6" width="26.85546875" style="24" customWidth="1"/>
    <col min="7" max="7" width="8.7109375" style="25" bestFit="1" customWidth="1"/>
    <col min="8" max="8" width="2.28515625" style="25" customWidth="1"/>
    <col min="9" max="9" width="8.7109375" style="25" bestFit="1" customWidth="1"/>
    <col min="10" max="10" width="2.28515625" style="25" customWidth="1"/>
    <col min="11" max="11" width="12" style="25" bestFit="1" customWidth="1"/>
    <col min="12" max="12" width="2.28515625" style="25" customWidth="1"/>
    <col min="13" max="13" width="10.28515625" style="25" bestFit="1" customWidth="1"/>
    <col min="14" max="14" width="2.28515625" style="25" customWidth="1"/>
    <col min="15" max="15" width="7.85546875" style="25" bestFit="1" customWidth="1"/>
    <col min="16" max="16" width="2.28515625" style="25" customWidth="1"/>
    <col min="17" max="17" width="7.85546875" style="25" bestFit="1" customWidth="1"/>
    <col min="18" max="18" width="2.28515625" style="25" customWidth="1"/>
    <col min="19" max="19" width="12" style="25" bestFit="1" customWidth="1"/>
    <col min="20" max="20" width="2.28515625" style="25" customWidth="1"/>
    <col min="21" max="21" width="10.28515625" style="25" bestFit="1" customWidth="1"/>
    <col min="22" max="22" width="2.28515625" style="25" customWidth="1"/>
    <col min="23" max="23" width="8.42578125" style="25" bestFit="1" customWidth="1"/>
    <col min="24" max="24" width="2.28515625" style="25" customWidth="1"/>
    <col min="25" max="25" width="7.85546875" style="25" bestFit="1" customWidth="1"/>
    <col min="26" max="26" width="2.28515625" style="25" customWidth="1"/>
    <col min="27" max="27" width="12" style="25" bestFit="1" customWidth="1"/>
    <col min="28" max="28" width="2.28515625" style="25" customWidth="1"/>
    <col min="29" max="29" width="10.28515625" style="25" bestFit="1" customWidth="1"/>
    <col min="30" max="30" width="2.28515625" style="25" customWidth="1"/>
    <col min="31" max="31" width="8.7109375" style="25" bestFit="1" customWidth="1"/>
    <col min="32" max="32" width="2.28515625" style="25" customWidth="1"/>
    <col min="33" max="33" width="7.85546875" style="25" bestFit="1" customWidth="1"/>
    <col min="34" max="34" width="2.28515625" style="25" customWidth="1"/>
    <col min="35" max="35" width="12" style="25" bestFit="1" customWidth="1"/>
    <col min="36" max="36" width="2.28515625" style="25" customWidth="1"/>
    <col min="37" max="37" width="10.28515625" style="25" bestFit="1" customWidth="1"/>
    <col min="38" max="38" width="2.28515625" style="25" customWidth="1"/>
    <col min="39" max="39" width="8.42578125" style="25" bestFit="1" customWidth="1"/>
    <col min="40" max="40" width="2.28515625" style="25" customWidth="1"/>
    <col min="41" max="41" width="7.85546875" style="25" bestFit="1" customWidth="1"/>
    <col min="42" max="42" width="2.28515625" style="25" customWidth="1"/>
    <col min="43" max="43" width="12" style="25" bestFit="1" customWidth="1"/>
    <col min="44" max="44" width="2.28515625" style="25" customWidth="1"/>
    <col min="45" max="45" width="10.28515625" style="25" bestFit="1" customWidth="1"/>
    <col min="46" max="46" width="2.28515625" style="25" customWidth="1"/>
    <col min="47" max="47" width="8.42578125" style="25" bestFit="1" customWidth="1"/>
    <col min="48" max="48" width="2.28515625" style="25" customWidth="1"/>
    <col min="49" max="49" width="8.42578125" style="25" bestFit="1" customWidth="1"/>
    <col min="50" max="50" width="2.28515625" style="25" customWidth="1"/>
    <col min="51" max="51" width="12" style="25" bestFit="1" customWidth="1"/>
    <col min="52" max="52" width="2.28515625" style="25" customWidth="1"/>
    <col min="53" max="53" width="10.28515625" style="25" bestFit="1" customWidth="1"/>
    <col min="54" max="54" width="2.28515625" style="25" customWidth="1"/>
    <col min="55" max="55" width="7.85546875" style="25" bestFit="1" customWidth="1"/>
    <col min="56" max="56" width="2.28515625" style="25" customWidth="1"/>
    <col min="57" max="57" width="7.85546875" style="25" bestFit="1" customWidth="1"/>
    <col min="58" max="58" width="2.28515625" style="25" customWidth="1"/>
    <col min="59" max="59" width="12" style="25" bestFit="1" customWidth="1"/>
    <col min="60" max="60" width="2.28515625" style="25" customWidth="1"/>
    <col min="61" max="61" width="10.28515625" style="25" bestFit="1" customWidth="1"/>
    <col min="62" max="62" width="2.28515625" style="25" customWidth="1"/>
    <col min="63" max="63" width="8.42578125" style="25" bestFit="1" customWidth="1"/>
    <col min="64" max="64" width="2.28515625" style="25" customWidth="1"/>
    <col min="65" max="65" width="8.42578125" style="25" bestFit="1" customWidth="1"/>
    <col min="66" max="66" width="2.28515625" style="25" customWidth="1"/>
    <col min="67" max="67" width="12" style="25" bestFit="1" customWidth="1"/>
    <col min="68" max="68" width="2.28515625" style="25" customWidth="1"/>
    <col min="69" max="69" width="10.28515625" style="25" bestFit="1" customWidth="1"/>
    <col min="70" max="70" width="2.28515625" style="25" customWidth="1"/>
    <col min="71" max="71" width="8.42578125" style="25" bestFit="1" customWidth="1"/>
    <col min="72" max="72" width="2.28515625" style="25" customWidth="1"/>
    <col min="73" max="73" width="8.42578125" style="25" bestFit="1" customWidth="1"/>
    <col min="74" max="74" width="2.28515625" style="25" customWidth="1"/>
    <col min="75" max="75" width="12" style="25" bestFit="1" customWidth="1"/>
    <col min="76" max="76" width="2.28515625" style="25" customWidth="1"/>
    <col min="77" max="77" width="10.28515625" style="25" bestFit="1" customWidth="1"/>
    <col min="78" max="78" width="2.28515625" style="25" customWidth="1"/>
    <col min="79" max="79" width="8.42578125" style="25" bestFit="1" customWidth="1"/>
    <col min="80" max="80" width="2.28515625" style="25" customWidth="1"/>
    <col min="81" max="81" width="8.42578125" style="25" bestFit="1" customWidth="1"/>
    <col min="82" max="82" width="2.28515625" style="25" customWidth="1"/>
    <col min="83" max="83" width="12" style="25" bestFit="1" customWidth="1"/>
    <col min="84" max="84" width="2.28515625" style="25" customWidth="1"/>
    <col min="85" max="85" width="10.28515625" style="25" bestFit="1" customWidth="1"/>
    <col min="86" max="86" width="2.28515625" style="25" customWidth="1"/>
    <col min="87" max="87" width="8.42578125" style="25" bestFit="1" customWidth="1"/>
    <col min="88" max="88" width="2.28515625" style="25" customWidth="1"/>
    <col min="89" max="89" width="8.42578125" style="25" bestFit="1" customWidth="1"/>
    <col min="90" max="90" width="2.28515625" style="25" customWidth="1"/>
    <col min="91" max="91" width="12" style="25" bestFit="1" customWidth="1"/>
    <col min="92" max="92" width="2.28515625" style="25" customWidth="1"/>
    <col min="93" max="93" width="10.28515625" style="25" bestFit="1" customWidth="1"/>
    <col min="94" max="94" width="2.28515625" style="25" customWidth="1"/>
    <col min="95" max="95" width="9.28515625" style="25" bestFit="1" customWidth="1"/>
    <col min="96" max="96" width="2.28515625" style="25" customWidth="1"/>
    <col min="97" max="97" width="8.42578125" style="25" bestFit="1" customWidth="1"/>
    <col min="98" max="98" width="2.28515625" style="25" customWidth="1"/>
    <col min="99" max="99" width="12" style="25" bestFit="1" customWidth="1"/>
    <col min="100" max="100" width="2.28515625" style="25" customWidth="1"/>
    <col min="101" max="101" width="10.28515625" style="25" bestFit="1" customWidth="1"/>
    <col min="102" max="102" width="2.28515625" style="25" customWidth="1"/>
    <col min="103" max="103" width="10.140625" style="25" bestFit="1" customWidth="1"/>
    <col min="104" max="104" width="2.28515625" style="25" customWidth="1"/>
    <col min="105" max="105" width="8.7109375" style="25" bestFit="1" customWidth="1"/>
    <col min="106" max="106" width="2.28515625" style="25" customWidth="1"/>
    <col min="107" max="107" width="12" style="25" bestFit="1" customWidth="1"/>
    <col min="108" max="108" width="2.28515625" style="25" customWidth="1"/>
    <col min="109" max="109" width="10.28515625" style="25" bestFit="1" customWidth="1"/>
  </cols>
  <sheetData>
    <row r="1" spans="1:109" ht="15.75" thickBot="1" x14ac:dyDescent="0.3">
      <c r="A1" s="2"/>
      <c r="B1" s="2"/>
      <c r="C1" s="2"/>
      <c r="D1" s="2"/>
      <c r="E1" s="2"/>
      <c r="F1" s="2"/>
      <c r="G1" s="4"/>
      <c r="H1" s="3"/>
      <c r="I1" s="4"/>
      <c r="J1" s="3"/>
      <c r="K1" s="4"/>
      <c r="L1" s="3"/>
      <c r="M1" s="4"/>
      <c r="N1" s="1"/>
      <c r="O1" s="4"/>
      <c r="P1" s="3"/>
      <c r="Q1" s="4"/>
      <c r="R1" s="3"/>
      <c r="S1" s="4"/>
      <c r="T1" s="3"/>
      <c r="U1" s="4"/>
      <c r="V1" s="1"/>
      <c r="W1" s="4"/>
      <c r="X1" s="3"/>
      <c r="Y1" s="4"/>
      <c r="Z1" s="3"/>
      <c r="AA1" s="4"/>
      <c r="AB1" s="3"/>
      <c r="AC1" s="4"/>
      <c r="AD1" s="1"/>
      <c r="AE1" s="4"/>
      <c r="AF1" s="3"/>
      <c r="AG1" s="4"/>
      <c r="AH1" s="3"/>
      <c r="AI1" s="4"/>
      <c r="AJ1" s="3"/>
      <c r="AK1" s="4"/>
      <c r="AL1" s="1"/>
      <c r="AM1" s="4"/>
      <c r="AN1" s="3"/>
      <c r="AO1" s="4"/>
      <c r="AP1" s="3"/>
      <c r="AQ1" s="4"/>
      <c r="AR1" s="3"/>
      <c r="AS1" s="4"/>
      <c r="AT1" s="1"/>
      <c r="AU1" s="4"/>
      <c r="AV1" s="3"/>
      <c r="AW1" s="4"/>
      <c r="AX1" s="3"/>
      <c r="AY1" s="4"/>
      <c r="AZ1" s="3"/>
      <c r="BA1" s="4"/>
      <c r="BB1" s="1"/>
      <c r="BC1" s="4"/>
      <c r="BD1" s="3"/>
      <c r="BE1" s="4"/>
      <c r="BF1" s="3"/>
      <c r="BG1" s="4"/>
      <c r="BH1" s="3"/>
      <c r="BI1" s="4"/>
      <c r="BJ1" s="1"/>
      <c r="BK1" s="4"/>
      <c r="BL1" s="3"/>
      <c r="BM1" s="4"/>
      <c r="BN1" s="3"/>
      <c r="BO1" s="4"/>
      <c r="BP1" s="3"/>
      <c r="BQ1" s="4"/>
      <c r="BR1" s="1"/>
      <c r="BS1" s="4"/>
      <c r="BT1" s="3"/>
      <c r="BU1" s="4"/>
      <c r="BV1" s="3"/>
      <c r="BW1" s="4"/>
      <c r="BX1" s="3"/>
      <c r="BY1" s="4"/>
      <c r="BZ1" s="1"/>
      <c r="CA1" s="4"/>
      <c r="CB1" s="3"/>
      <c r="CC1" s="4"/>
      <c r="CD1" s="3"/>
      <c r="CE1" s="4"/>
      <c r="CF1" s="3"/>
      <c r="CG1" s="4"/>
      <c r="CH1" s="1"/>
      <c r="CI1" s="4"/>
      <c r="CJ1" s="3"/>
      <c r="CK1" s="4"/>
      <c r="CL1" s="3"/>
      <c r="CM1" s="4"/>
      <c r="CN1" s="3"/>
      <c r="CO1" s="4"/>
      <c r="CP1" s="1"/>
      <c r="CQ1" s="4"/>
      <c r="CR1" s="3"/>
      <c r="CS1" s="4"/>
      <c r="CT1" s="3"/>
      <c r="CU1" s="4"/>
      <c r="CV1" s="3"/>
      <c r="CW1" s="4"/>
      <c r="CX1" s="1"/>
      <c r="CY1" s="5" t="s">
        <v>0</v>
      </c>
      <c r="CZ1" s="3"/>
      <c r="DA1" s="4"/>
      <c r="DB1" s="3"/>
      <c r="DC1" s="4"/>
      <c r="DD1" s="3"/>
      <c r="DE1" s="4"/>
    </row>
    <row r="2" spans="1:109" s="23" customFormat="1" ht="16.5" thickTop="1" thickBot="1" x14ac:dyDescent="0.3">
      <c r="A2" s="20"/>
      <c r="B2" s="20"/>
      <c r="C2" s="20"/>
      <c r="D2" s="20"/>
      <c r="E2" s="20"/>
      <c r="F2" s="20"/>
      <c r="G2" s="21" t="s">
        <v>1</v>
      </c>
      <c r="H2" s="22"/>
      <c r="I2" s="21" t="s">
        <v>2</v>
      </c>
      <c r="J2" s="22"/>
      <c r="K2" s="21" t="s">
        <v>3</v>
      </c>
      <c r="L2" s="22"/>
      <c r="M2" s="21" t="s">
        <v>4</v>
      </c>
      <c r="N2" s="22"/>
      <c r="O2" s="21" t="s">
        <v>5</v>
      </c>
      <c r="P2" s="22"/>
      <c r="Q2" s="21" t="s">
        <v>2</v>
      </c>
      <c r="R2" s="22"/>
      <c r="S2" s="21" t="s">
        <v>3</v>
      </c>
      <c r="T2" s="22"/>
      <c r="U2" s="21" t="s">
        <v>4</v>
      </c>
      <c r="V2" s="22"/>
      <c r="W2" s="21" t="s">
        <v>6</v>
      </c>
      <c r="X2" s="22"/>
      <c r="Y2" s="21" t="s">
        <v>2</v>
      </c>
      <c r="Z2" s="22"/>
      <c r="AA2" s="21" t="s">
        <v>3</v>
      </c>
      <c r="AB2" s="22"/>
      <c r="AC2" s="21" t="s">
        <v>4</v>
      </c>
      <c r="AD2" s="22"/>
      <c r="AE2" s="21" t="s">
        <v>7</v>
      </c>
      <c r="AF2" s="22"/>
      <c r="AG2" s="21" t="s">
        <v>2</v>
      </c>
      <c r="AH2" s="22"/>
      <c r="AI2" s="21" t="s">
        <v>3</v>
      </c>
      <c r="AJ2" s="22"/>
      <c r="AK2" s="21" t="s">
        <v>4</v>
      </c>
      <c r="AL2" s="22"/>
      <c r="AM2" s="21" t="s">
        <v>8</v>
      </c>
      <c r="AN2" s="22"/>
      <c r="AO2" s="21" t="s">
        <v>2</v>
      </c>
      <c r="AP2" s="22"/>
      <c r="AQ2" s="21" t="s">
        <v>3</v>
      </c>
      <c r="AR2" s="22"/>
      <c r="AS2" s="21" t="s">
        <v>4</v>
      </c>
      <c r="AT2" s="22"/>
      <c r="AU2" s="21" t="s">
        <v>9</v>
      </c>
      <c r="AV2" s="22"/>
      <c r="AW2" s="21" t="s">
        <v>2</v>
      </c>
      <c r="AX2" s="22"/>
      <c r="AY2" s="21" t="s">
        <v>3</v>
      </c>
      <c r="AZ2" s="22"/>
      <c r="BA2" s="21" t="s">
        <v>4</v>
      </c>
      <c r="BB2" s="22"/>
      <c r="BC2" s="21" t="s">
        <v>10</v>
      </c>
      <c r="BD2" s="22"/>
      <c r="BE2" s="21" t="s">
        <v>2</v>
      </c>
      <c r="BF2" s="22"/>
      <c r="BG2" s="21" t="s">
        <v>3</v>
      </c>
      <c r="BH2" s="22"/>
      <c r="BI2" s="21" t="s">
        <v>4</v>
      </c>
      <c r="BJ2" s="22"/>
      <c r="BK2" s="21" t="s">
        <v>11</v>
      </c>
      <c r="BL2" s="22"/>
      <c r="BM2" s="21" t="s">
        <v>2</v>
      </c>
      <c r="BN2" s="22"/>
      <c r="BO2" s="21" t="s">
        <v>3</v>
      </c>
      <c r="BP2" s="22"/>
      <c r="BQ2" s="21" t="s">
        <v>4</v>
      </c>
      <c r="BR2" s="22"/>
      <c r="BS2" s="21" t="s">
        <v>12</v>
      </c>
      <c r="BT2" s="22"/>
      <c r="BU2" s="21" t="s">
        <v>2</v>
      </c>
      <c r="BV2" s="22"/>
      <c r="BW2" s="21" t="s">
        <v>3</v>
      </c>
      <c r="BX2" s="22"/>
      <c r="BY2" s="21" t="s">
        <v>4</v>
      </c>
      <c r="BZ2" s="22"/>
      <c r="CA2" s="21" t="s">
        <v>13</v>
      </c>
      <c r="CB2" s="22"/>
      <c r="CC2" s="21" t="s">
        <v>2</v>
      </c>
      <c r="CD2" s="22"/>
      <c r="CE2" s="21" t="s">
        <v>3</v>
      </c>
      <c r="CF2" s="22"/>
      <c r="CG2" s="21" t="s">
        <v>4</v>
      </c>
      <c r="CH2" s="22"/>
      <c r="CI2" s="21" t="s">
        <v>14</v>
      </c>
      <c r="CJ2" s="22"/>
      <c r="CK2" s="21" t="s">
        <v>2</v>
      </c>
      <c r="CL2" s="22"/>
      <c r="CM2" s="21" t="s">
        <v>3</v>
      </c>
      <c r="CN2" s="22"/>
      <c r="CO2" s="21" t="s">
        <v>4</v>
      </c>
      <c r="CP2" s="22"/>
      <c r="CQ2" s="21" t="s">
        <v>15</v>
      </c>
      <c r="CR2" s="22"/>
      <c r="CS2" s="21" t="s">
        <v>2</v>
      </c>
      <c r="CT2" s="22"/>
      <c r="CU2" s="21" t="s">
        <v>3</v>
      </c>
      <c r="CV2" s="22"/>
      <c r="CW2" s="21" t="s">
        <v>4</v>
      </c>
      <c r="CX2" s="22"/>
      <c r="CY2" s="21" t="s">
        <v>16</v>
      </c>
      <c r="CZ2" s="22"/>
      <c r="DA2" s="21" t="s">
        <v>2</v>
      </c>
      <c r="DB2" s="22"/>
      <c r="DC2" s="21" t="s">
        <v>3</v>
      </c>
      <c r="DD2" s="22"/>
      <c r="DE2" s="21" t="s">
        <v>4</v>
      </c>
    </row>
    <row r="3" spans="1:109" ht="15.75" thickTop="1" x14ac:dyDescent="0.25">
      <c r="A3" s="2"/>
      <c r="B3" s="2" t="s">
        <v>17</v>
      </c>
      <c r="C3" s="2"/>
      <c r="D3" s="2"/>
      <c r="E3" s="2"/>
      <c r="F3" s="2"/>
      <c r="G3" s="6"/>
      <c r="H3" s="7"/>
      <c r="I3" s="6"/>
      <c r="J3" s="7"/>
      <c r="K3" s="6"/>
      <c r="L3" s="7"/>
      <c r="M3" s="8"/>
      <c r="N3" s="7"/>
      <c r="O3" s="6"/>
      <c r="P3" s="7"/>
      <c r="Q3" s="6"/>
      <c r="R3" s="7"/>
      <c r="S3" s="6"/>
      <c r="T3" s="7"/>
      <c r="U3" s="8"/>
      <c r="V3" s="7"/>
      <c r="W3" s="6"/>
      <c r="X3" s="7"/>
      <c r="Y3" s="6"/>
      <c r="Z3" s="7"/>
      <c r="AA3" s="6"/>
      <c r="AB3" s="7"/>
      <c r="AC3" s="8"/>
      <c r="AD3" s="7"/>
      <c r="AE3" s="6"/>
      <c r="AF3" s="7"/>
      <c r="AG3" s="6"/>
      <c r="AH3" s="7"/>
      <c r="AI3" s="6"/>
      <c r="AJ3" s="7"/>
      <c r="AK3" s="8"/>
      <c r="AL3" s="7"/>
      <c r="AM3" s="6"/>
      <c r="AN3" s="7"/>
      <c r="AO3" s="6"/>
      <c r="AP3" s="7"/>
      <c r="AQ3" s="6"/>
      <c r="AR3" s="7"/>
      <c r="AS3" s="8"/>
      <c r="AT3" s="7"/>
      <c r="AU3" s="6"/>
      <c r="AV3" s="7"/>
      <c r="AW3" s="6"/>
      <c r="AX3" s="7"/>
      <c r="AY3" s="6"/>
      <c r="AZ3" s="7"/>
      <c r="BA3" s="8"/>
      <c r="BB3" s="7"/>
      <c r="BC3" s="6"/>
      <c r="BD3" s="7"/>
      <c r="BE3" s="6"/>
      <c r="BF3" s="7"/>
      <c r="BG3" s="6"/>
      <c r="BH3" s="7"/>
      <c r="BI3" s="8"/>
      <c r="BJ3" s="7"/>
      <c r="BK3" s="6"/>
      <c r="BL3" s="7"/>
      <c r="BM3" s="6"/>
      <c r="BN3" s="7"/>
      <c r="BO3" s="6"/>
      <c r="BP3" s="7"/>
      <c r="BQ3" s="8"/>
      <c r="BR3" s="7"/>
      <c r="BS3" s="6"/>
      <c r="BT3" s="7"/>
      <c r="BU3" s="6"/>
      <c r="BV3" s="7"/>
      <c r="BW3" s="6"/>
      <c r="BX3" s="7"/>
      <c r="BY3" s="8"/>
      <c r="BZ3" s="7"/>
      <c r="CA3" s="6"/>
      <c r="CB3" s="7"/>
      <c r="CC3" s="6"/>
      <c r="CD3" s="7"/>
      <c r="CE3" s="6"/>
      <c r="CF3" s="7"/>
      <c r="CG3" s="8"/>
      <c r="CH3" s="7"/>
      <c r="CI3" s="6"/>
      <c r="CJ3" s="7"/>
      <c r="CK3" s="6"/>
      <c r="CL3" s="7"/>
      <c r="CM3" s="6"/>
      <c r="CN3" s="7"/>
      <c r="CO3" s="8"/>
      <c r="CP3" s="7"/>
      <c r="CQ3" s="6"/>
      <c r="CR3" s="7"/>
      <c r="CS3" s="6"/>
      <c r="CT3" s="7"/>
      <c r="CU3" s="6"/>
      <c r="CV3" s="7"/>
      <c r="CW3" s="8"/>
      <c r="CX3" s="7"/>
      <c r="CY3" s="6"/>
      <c r="CZ3" s="7"/>
      <c r="DA3" s="6"/>
      <c r="DB3" s="7"/>
      <c r="DC3" s="6"/>
      <c r="DD3" s="7"/>
      <c r="DE3" s="8"/>
    </row>
    <row r="4" spans="1:109" x14ac:dyDescent="0.25">
      <c r="A4" s="2"/>
      <c r="B4" s="2"/>
      <c r="C4" s="2" t="s">
        <v>18</v>
      </c>
      <c r="D4" s="2"/>
      <c r="E4" s="2"/>
      <c r="F4" s="2"/>
      <c r="G4" s="6"/>
      <c r="H4" s="7"/>
      <c r="I4" s="6"/>
      <c r="J4" s="7"/>
      <c r="K4" s="6"/>
      <c r="L4" s="7"/>
      <c r="M4" s="8"/>
      <c r="N4" s="7"/>
      <c r="O4" s="6"/>
      <c r="P4" s="7"/>
      <c r="Q4" s="6"/>
      <c r="R4" s="7"/>
      <c r="S4" s="6"/>
      <c r="T4" s="7"/>
      <c r="U4" s="8"/>
      <c r="V4" s="7"/>
      <c r="W4" s="6"/>
      <c r="X4" s="7"/>
      <c r="Y4" s="6"/>
      <c r="Z4" s="7"/>
      <c r="AA4" s="6"/>
      <c r="AB4" s="7"/>
      <c r="AC4" s="8"/>
      <c r="AD4" s="7"/>
      <c r="AE4" s="6"/>
      <c r="AF4" s="7"/>
      <c r="AG4" s="6"/>
      <c r="AH4" s="7"/>
      <c r="AI4" s="6"/>
      <c r="AJ4" s="7"/>
      <c r="AK4" s="8"/>
      <c r="AL4" s="7"/>
      <c r="AM4" s="6"/>
      <c r="AN4" s="7"/>
      <c r="AO4" s="6"/>
      <c r="AP4" s="7"/>
      <c r="AQ4" s="6"/>
      <c r="AR4" s="7"/>
      <c r="AS4" s="8"/>
      <c r="AT4" s="7"/>
      <c r="AU4" s="6"/>
      <c r="AV4" s="7"/>
      <c r="AW4" s="6"/>
      <c r="AX4" s="7"/>
      <c r="AY4" s="6"/>
      <c r="AZ4" s="7"/>
      <c r="BA4" s="8"/>
      <c r="BB4" s="7"/>
      <c r="BC4" s="6"/>
      <c r="BD4" s="7"/>
      <c r="BE4" s="6"/>
      <c r="BF4" s="7"/>
      <c r="BG4" s="6"/>
      <c r="BH4" s="7"/>
      <c r="BI4" s="8"/>
      <c r="BJ4" s="7"/>
      <c r="BK4" s="6"/>
      <c r="BL4" s="7"/>
      <c r="BM4" s="6"/>
      <c r="BN4" s="7"/>
      <c r="BO4" s="6"/>
      <c r="BP4" s="7"/>
      <c r="BQ4" s="8"/>
      <c r="BR4" s="7"/>
      <c r="BS4" s="6"/>
      <c r="BT4" s="7"/>
      <c r="BU4" s="6"/>
      <c r="BV4" s="7"/>
      <c r="BW4" s="6"/>
      <c r="BX4" s="7"/>
      <c r="BY4" s="8"/>
      <c r="BZ4" s="7"/>
      <c r="CA4" s="6"/>
      <c r="CB4" s="7"/>
      <c r="CC4" s="6"/>
      <c r="CD4" s="7"/>
      <c r="CE4" s="6"/>
      <c r="CF4" s="7"/>
      <c r="CG4" s="8"/>
      <c r="CH4" s="7"/>
      <c r="CI4" s="6"/>
      <c r="CJ4" s="7"/>
      <c r="CK4" s="6"/>
      <c r="CL4" s="7"/>
      <c r="CM4" s="6"/>
      <c r="CN4" s="7"/>
      <c r="CO4" s="8"/>
      <c r="CP4" s="7"/>
      <c r="CQ4" s="6"/>
      <c r="CR4" s="7"/>
      <c r="CS4" s="6"/>
      <c r="CT4" s="7"/>
      <c r="CU4" s="6"/>
      <c r="CV4" s="7"/>
      <c r="CW4" s="8"/>
      <c r="CX4" s="7"/>
      <c r="CY4" s="6"/>
      <c r="CZ4" s="7"/>
      <c r="DA4" s="6"/>
      <c r="DB4" s="7"/>
      <c r="DC4" s="6"/>
      <c r="DD4" s="7"/>
      <c r="DE4" s="8"/>
    </row>
    <row r="5" spans="1:109" x14ac:dyDescent="0.25">
      <c r="A5" s="2"/>
      <c r="B5" s="2"/>
      <c r="C5" s="2"/>
      <c r="D5" s="2" t="s">
        <v>19</v>
      </c>
      <c r="E5" s="2"/>
      <c r="F5" s="2"/>
      <c r="G5" s="6"/>
      <c r="H5" s="7"/>
      <c r="I5" s="6"/>
      <c r="J5" s="7"/>
      <c r="K5" s="6"/>
      <c r="L5" s="7"/>
      <c r="M5" s="8"/>
      <c r="N5" s="7"/>
      <c r="O5" s="6"/>
      <c r="P5" s="7"/>
      <c r="Q5" s="6"/>
      <c r="R5" s="7"/>
      <c r="S5" s="6"/>
      <c r="T5" s="7"/>
      <c r="U5" s="8"/>
      <c r="V5" s="7"/>
      <c r="W5" s="6"/>
      <c r="X5" s="7"/>
      <c r="Y5" s="6"/>
      <c r="Z5" s="7"/>
      <c r="AA5" s="6"/>
      <c r="AB5" s="7"/>
      <c r="AC5" s="8"/>
      <c r="AD5" s="7"/>
      <c r="AE5" s="6"/>
      <c r="AF5" s="7"/>
      <c r="AG5" s="6"/>
      <c r="AH5" s="7"/>
      <c r="AI5" s="6"/>
      <c r="AJ5" s="7"/>
      <c r="AK5" s="8"/>
      <c r="AL5" s="7"/>
      <c r="AM5" s="6"/>
      <c r="AN5" s="7"/>
      <c r="AO5" s="6"/>
      <c r="AP5" s="7"/>
      <c r="AQ5" s="6"/>
      <c r="AR5" s="7"/>
      <c r="AS5" s="8"/>
      <c r="AT5" s="7"/>
      <c r="AU5" s="6"/>
      <c r="AV5" s="7"/>
      <c r="AW5" s="6"/>
      <c r="AX5" s="7"/>
      <c r="AY5" s="6"/>
      <c r="AZ5" s="7"/>
      <c r="BA5" s="8"/>
      <c r="BB5" s="7"/>
      <c r="BC5" s="6"/>
      <c r="BD5" s="7"/>
      <c r="BE5" s="6"/>
      <c r="BF5" s="7"/>
      <c r="BG5" s="6"/>
      <c r="BH5" s="7"/>
      <c r="BI5" s="8"/>
      <c r="BJ5" s="7"/>
      <c r="BK5" s="6"/>
      <c r="BL5" s="7"/>
      <c r="BM5" s="6"/>
      <c r="BN5" s="7"/>
      <c r="BO5" s="6"/>
      <c r="BP5" s="7"/>
      <c r="BQ5" s="8"/>
      <c r="BR5" s="7"/>
      <c r="BS5" s="6"/>
      <c r="BT5" s="7"/>
      <c r="BU5" s="6"/>
      <c r="BV5" s="7"/>
      <c r="BW5" s="6"/>
      <c r="BX5" s="7"/>
      <c r="BY5" s="8"/>
      <c r="BZ5" s="7"/>
      <c r="CA5" s="6"/>
      <c r="CB5" s="7"/>
      <c r="CC5" s="6"/>
      <c r="CD5" s="7"/>
      <c r="CE5" s="6"/>
      <c r="CF5" s="7"/>
      <c r="CG5" s="8"/>
      <c r="CH5" s="7"/>
      <c r="CI5" s="6"/>
      <c r="CJ5" s="7"/>
      <c r="CK5" s="6"/>
      <c r="CL5" s="7"/>
      <c r="CM5" s="6"/>
      <c r="CN5" s="7"/>
      <c r="CO5" s="8"/>
      <c r="CP5" s="7"/>
      <c r="CQ5" s="6"/>
      <c r="CR5" s="7"/>
      <c r="CS5" s="6"/>
      <c r="CT5" s="7"/>
      <c r="CU5" s="6"/>
      <c r="CV5" s="7"/>
      <c r="CW5" s="8"/>
      <c r="CX5" s="7"/>
      <c r="CY5" s="6"/>
      <c r="CZ5" s="7"/>
      <c r="DA5" s="6"/>
      <c r="DB5" s="7"/>
      <c r="DC5" s="6"/>
      <c r="DD5" s="7"/>
      <c r="DE5" s="8"/>
    </row>
    <row r="6" spans="1:109" x14ac:dyDescent="0.25">
      <c r="A6" s="2"/>
      <c r="B6" s="2"/>
      <c r="C6" s="2"/>
      <c r="D6" s="2"/>
      <c r="E6" s="2" t="s">
        <v>20</v>
      </c>
      <c r="F6" s="2"/>
      <c r="G6" s="6">
        <v>1300</v>
      </c>
      <c r="H6" s="7"/>
      <c r="I6" s="6">
        <v>0</v>
      </c>
      <c r="J6" s="7"/>
      <c r="K6" s="6">
        <f>ROUND((G6-I6),5)</f>
        <v>1300</v>
      </c>
      <c r="L6" s="7"/>
      <c r="M6" s="8">
        <f>ROUND(IF(I6=0, IF(G6=0, 0, 1), G6/I6),5)</f>
        <v>1</v>
      </c>
      <c r="N6" s="7"/>
      <c r="O6" s="6">
        <v>2300</v>
      </c>
      <c r="P6" s="7"/>
      <c r="Q6" s="6">
        <v>6000</v>
      </c>
      <c r="R6" s="7"/>
      <c r="S6" s="6">
        <f>ROUND((O6-Q6),5)</f>
        <v>-3700</v>
      </c>
      <c r="T6" s="7"/>
      <c r="U6" s="8">
        <f>ROUND(IF(Q6=0, IF(O6=0, 0, 1), O6/Q6),5)</f>
        <v>0.38333</v>
      </c>
      <c r="V6" s="7"/>
      <c r="W6" s="6">
        <v>8875</v>
      </c>
      <c r="X6" s="7"/>
      <c r="Y6" s="6">
        <v>12000</v>
      </c>
      <c r="Z6" s="7"/>
      <c r="AA6" s="6">
        <f>ROUND((W6-Y6),5)</f>
        <v>-3125</v>
      </c>
      <c r="AB6" s="7"/>
      <c r="AC6" s="8">
        <f>ROUND(IF(Y6=0, IF(W6=0, 0, 1), W6/Y6),5)</f>
        <v>0.73958000000000002</v>
      </c>
      <c r="AD6" s="7"/>
      <c r="AE6" s="6">
        <v>17200</v>
      </c>
      <c r="AF6" s="7"/>
      <c r="AG6" s="6">
        <v>22000</v>
      </c>
      <c r="AH6" s="7"/>
      <c r="AI6" s="6">
        <f>ROUND((AE6-AG6),5)</f>
        <v>-4800</v>
      </c>
      <c r="AJ6" s="7"/>
      <c r="AK6" s="8">
        <f>ROUND(IF(AG6=0, IF(AE6=0, 0, 1), AE6/AG6),5)</f>
        <v>0.78181999999999996</v>
      </c>
      <c r="AL6" s="7"/>
      <c r="AM6" s="6">
        <v>14100</v>
      </c>
      <c r="AN6" s="7"/>
      <c r="AO6" s="6">
        <v>5000</v>
      </c>
      <c r="AP6" s="7"/>
      <c r="AQ6" s="6">
        <f>ROUND((AM6-AO6),5)</f>
        <v>9100</v>
      </c>
      <c r="AR6" s="7"/>
      <c r="AS6" s="8">
        <f>ROUND(IF(AO6=0, IF(AM6=0, 0, 1), AM6/AO6),5)</f>
        <v>2.82</v>
      </c>
      <c r="AT6" s="7"/>
      <c r="AU6" s="6">
        <v>550</v>
      </c>
      <c r="AV6" s="7"/>
      <c r="AW6" s="6">
        <v>0</v>
      </c>
      <c r="AX6" s="7"/>
      <c r="AY6" s="6">
        <f>ROUND((AU6-AW6),5)</f>
        <v>550</v>
      </c>
      <c r="AZ6" s="7"/>
      <c r="BA6" s="8">
        <f>ROUND(IF(AW6=0, IF(AU6=0, 0, 1), AU6/AW6),5)</f>
        <v>1</v>
      </c>
      <c r="BB6" s="7"/>
      <c r="BC6" s="6">
        <v>0</v>
      </c>
      <c r="BD6" s="7"/>
      <c r="BE6" s="6">
        <v>0</v>
      </c>
      <c r="BF6" s="7"/>
      <c r="BG6" s="6">
        <f>ROUND((BC6-BE6),5)</f>
        <v>0</v>
      </c>
      <c r="BH6" s="7"/>
      <c r="BI6" s="8">
        <f>ROUND(IF(BE6=0, IF(BC6=0, 0, 1), BC6/BE6),5)</f>
        <v>0</v>
      </c>
      <c r="BJ6" s="7"/>
      <c r="BK6" s="6">
        <v>0</v>
      </c>
      <c r="BL6" s="7"/>
      <c r="BM6" s="6">
        <v>0</v>
      </c>
      <c r="BN6" s="7"/>
      <c r="BO6" s="6">
        <f>ROUND((BK6-BM6),5)</f>
        <v>0</v>
      </c>
      <c r="BP6" s="7"/>
      <c r="BQ6" s="8">
        <f>ROUND(IF(BM6=0, IF(BK6=0, 0, 1), BK6/BM6),5)</f>
        <v>0</v>
      </c>
      <c r="BR6" s="7"/>
      <c r="BS6" s="6">
        <v>0</v>
      </c>
      <c r="BT6" s="7"/>
      <c r="BU6" s="6">
        <v>0</v>
      </c>
      <c r="BV6" s="7"/>
      <c r="BW6" s="6">
        <f>ROUND((BS6-BU6),5)</f>
        <v>0</v>
      </c>
      <c r="BX6" s="7"/>
      <c r="BY6" s="8">
        <f>ROUND(IF(BU6=0, IF(BS6=0, 0, 1), BS6/BU6),5)</f>
        <v>0</v>
      </c>
      <c r="BZ6" s="7"/>
      <c r="CA6" s="6">
        <v>0</v>
      </c>
      <c r="CB6" s="7"/>
      <c r="CC6" s="6">
        <v>0</v>
      </c>
      <c r="CD6" s="7"/>
      <c r="CE6" s="6">
        <f>ROUND((CA6-CC6),5)</f>
        <v>0</v>
      </c>
      <c r="CF6" s="7"/>
      <c r="CG6" s="8">
        <f>ROUND(IF(CC6=0, IF(CA6=0, 0, 1), CA6/CC6),5)</f>
        <v>0</v>
      </c>
      <c r="CH6" s="7"/>
      <c r="CI6" s="6">
        <v>0</v>
      </c>
      <c r="CJ6" s="7"/>
      <c r="CK6" s="6">
        <v>0</v>
      </c>
      <c r="CL6" s="7"/>
      <c r="CM6" s="6">
        <f>ROUND((CI6-CK6),5)</f>
        <v>0</v>
      </c>
      <c r="CN6" s="7"/>
      <c r="CO6" s="8">
        <f>ROUND(IF(CK6=0, IF(CI6=0, 0, 1), CI6/CK6),5)</f>
        <v>0</v>
      </c>
      <c r="CP6" s="7"/>
      <c r="CQ6" s="6">
        <v>0</v>
      </c>
      <c r="CR6" s="7"/>
      <c r="CS6" s="6">
        <v>0</v>
      </c>
      <c r="CT6" s="7"/>
      <c r="CU6" s="6">
        <f>ROUND((CQ6-CS6),5)</f>
        <v>0</v>
      </c>
      <c r="CV6" s="7"/>
      <c r="CW6" s="8">
        <f>ROUND(IF(CS6=0, IF(CQ6=0, 0, 1), CQ6/CS6),5)</f>
        <v>0</v>
      </c>
      <c r="CX6" s="7"/>
      <c r="CY6" s="6">
        <f>ROUND(G6+O6+W6+AE6+AM6+AU6+BC6+BK6+BS6+CA6+CI6+CQ6,5)</f>
        <v>44325</v>
      </c>
      <c r="CZ6" s="7"/>
      <c r="DA6" s="6">
        <f>ROUND(I6+Q6+Y6+AG6+AO6+AW6+BE6+BM6+BU6+CC6+CK6+CS6,5)</f>
        <v>45000</v>
      </c>
      <c r="DB6" s="7"/>
      <c r="DC6" s="6">
        <f>ROUND((CY6-DA6),5)</f>
        <v>-675</v>
      </c>
      <c r="DD6" s="7"/>
      <c r="DE6" s="8">
        <f>ROUND(IF(DA6=0, IF(CY6=0, 0, 1), CY6/DA6),5)</f>
        <v>0.98499999999999999</v>
      </c>
    </row>
    <row r="7" spans="1:109" ht="15.75" thickBot="1" x14ac:dyDescent="0.3">
      <c r="A7" s="2"/>
      <c r="B7" s="2"/>
      <c r="C7" s="2"/>
      <c r="D7" s="2"/>
      <c r="E7" s="2" t="s">
        <v>21</v>
      </c>
      <c r="F7" s="2"/>
      <c r="G7" s="9">
        <v>0</v>
      </c>
      <c r="H7" s="7"/>
      <c r="I7" s="9">
        <v>0</v>
      </c>
      <c r="J7" s="7"/>
      <c r="K7" s="9">
        <f>ROUND((G7-I7),5)</f>
        <v>0</v>
      </c>
      <c r="L7" s="7"/>
      <c r="M7" s="10">
        <f>ROUND(IF(I7=0, IF(G7=0, 0, 1), G7/I7),5)</f>
        <v>0</v>
      </c>
      <c r="N7" s="7"/>
      <c r="O7" s="9">
        <v>0</v>
      </c>
      <c r="P7" s="7"/>
      <c r="Q7" s="9">
        <v>0</v>
      </c>
      <c r="R7" s="7"/>
      <c r="S7" s="9">
        <f>ROUND((O7-Q7),5)</f>
        <v>0</v>
      </c>
      <c r="T7" s="7"/>
      <c r="U7" s="10">
        <f>ROUND(IF(Q7=0, IF(O7=0, 0, 1), O7/Q7),5)</f>
        <v>0</v>
      </c>
      <c r="V7" s="7"/>
      <c r="W7" s="9">
        <v>0</v>
      </c>
      <c r="X7" s="7"/>
      <c r="Y7" s="9">
        <v>0</v>
      </c>
      <c r="Z7" s="7"/>
      <c r="AA7" s="9">
        <f>ROUND((W7-Y7),5)</f>
        <v>0</v>
      </c>
      <c r="AB7" s="7"/>
      <c r="AC7" s="10">
        <f>ROUND(IF(Y7=0, IF(W7=0, 0, 1), W7/Y7),5)</f>
        <v>0</v>
      </c>
      <c r="AD7" s="7"/>
      <c r="AE7" s="9">
        <v>3900</v>
      </c>
      <c r="AF7" s="7"/>
      <c r="AG7" s="9">
        <v>0</v>
      </c>
      <c r="AH7" s="7"/>
      <c r="AI7" s="9">
        <f>ROUND((AE7-AG7),5)</f>
        <v>3900</v>
      </c>
      <c r="AJ7" s="7"/>
      <c r="AK7" s="10">
        <f>ROUND(IF(AG7=0, IF(AE7=0, 0, 1), AE7/AG7),5)</f>
        <v>1</v>
      </c>
      <c r="AL7" s="7"/>
      <c r="AM7" s="9">
        <v>3990</v>
      </c>
      <c r="AN7" s="7"/>
      <c r="AO7" s="9">
        <v>8000</v>
      </c>
      <c r="AP7" s="7"/>
      <c r="AQ7" s="9">
        <f>ROUND((AM7-AO7),5)</f>
        <v>-4010</v>
      </c>
      <c r="AR7" s="7"/>
      <c r="AS7" s="10">
        <f>ROUND(IF(AO7=0, IF(AM7=0, 0, 1), AM7/AO7),5)</f>
        <v>0.49875000000000003</v>
      </c>
      <c r="AT7" s="7"/>
      <c r="AU7" s="9">
        <v>8150</v>
      </c>
      <c r="AV7" s="7"/>
      <c r="AW7" s="9">
        <v>8000</v>
      </c>
      <c r="AX7" s="7"/>
      <c r="AY7" s="9">
        <f>ROUND((AU7-AW7),5)</f>
        <v>150</v>
      </c>
      <c r="AZ7" s="7"/>
      <c r="BA7" s="10">
        <f>ROUND(IF(AW7=0, IF(AU7=0, 0, 1), AU7/AW7),5)</f>
        <v>1.01875</v>
      </c>
      <c r="BB7" s="7"/>
      <c r="BC7" s="9">
        <v>33425</v>
      </c>
      <c r="BD7" s="7"/>
      <c r="BE7" s="9">
        <v>25000</v>
      </c>
      <c r="BF7" s="7"/>
      <c r="BG7" s="9">
        <f>ROUND((BC7-BE7),5)</f>
        <v>8425</v>
      </c>
      <c r="BH7" s="7"/>
      <c r="BI7" s="10">
        <f>ROUND(IF(BE7=0, IF(BC7=0, 0, 1), BC7/BE7),5)</f>
        <v>1.337</v>
      </c>
      <c r="BJ7" s="7"/>
      <c r="BK7" s="9">
        <v>2525</v>
      </c>
      <c r="BL7" s="7"/>
      <c r="BM7" s="9">
        <v>9000</v>
      </c>
      <c r="BN7" s="7"/>
      <c r="BO7" s="9">
        <f>ROUND((BK7-BM7),5)</f>
        <v>-6475</v>
      </c>
      <c r="BP7" s="7"/>
      <c r="BQ7" s="10">
        <f>ROUND(IF(BM7=0, IF(BK7=0, 0, 1), BK7/BM7),5)</f>
        <v>0.28055999999999998</v>
      </c>
      <c r="BR7" s="7"/>
      <c r="BS7" s="9">
        <v>0</v>
      </c>
      <c r="BT7" s="7"/>
      <c r="BU7" s="9">
        <v>0</v>
      </c>
      <c r="BV7" s="7"/>
      <c r="BW7" s="9">
        <f>ROUND((BS7-BU7),5)</f>
        <v>0</v>
      </c>
      <c r="BX7" s="7"/>
      <c r="BY7" s="10">
        <f>ROUND(IF(BU7=0, IF(BS7=0, 0, 1), BS7/BU7),5)</f>
        <v>0</v>
      </c>
      <c r="BZ7" s="7"/>
      <c r="CA7" s="9">
        <v>0</v>
      </c>
      <c r="CB7" s="7"/>
      <c r="CC7" s="9">
        <v>0</v>
      </c>
      <c r="CD7" s="7"/>
      <c r="CE7" s="9">
        <f>ROUND((CA7-CC7),5)</f>
        <v>0</v>
      </c>
      <c r="CF7" s="7"/>
      <c r="CG7" s="10">
        <f>ROUND(IF(CC7=0, IF(CA7=0, 0, 1), CA7/CC7),5)</f>
        <v>0</v>
      </c>
      <c r="CH7" s="7"/>
      <c r="CI7" s="9">
        <v>0</v>
      </c>
      <c r="CJ7" s="7"/>
      <c r="CK7" s="9">
        <v>0</v>
      </c>
      <c r="CL7" s="7"/>
      <c r="CM7" s="9">
        <f>ROUND((CI7-CK7),5)</f>
        <v>0</v>
      </c>
      <c r="CN7" s="7"/>
      <c r="CO7" s="10">
        <f>ROUND(IF(CK7=0, IF(CI7=0, 0, 1), CI7/CK7),5)</f>
        <v>0</v>
      </c>
      <c r="CP7" s="7"/>
      <c r="CQ7" s="9">
        <v>0</v>
      </c>
      <c r="CR7" s="7"/>
      <c r="CS7" s="9">
        <v>0</v>
      </c>
      <c r="CT7" s="7"/>
      <c r="CU7" s="9">
        <f>ROUND((CQ7-CS7),5)</f>
        <v>0</v>
      </c>
      <c r="CV7" s="7"/>
      <c r="CW7" s="10">
        <f>ROUND(IF(CS7=0, IF(CQ7=0, 0, 1), CQ7/CS7),5)</f>
        <v>0</v>
      </c>
      <c r="CX7" s="7"/>
      <c r="CY7" s="9">
        <f>ROUND(G7+O7+W7+AE7+AM7+AU7+BC7+BK7+BS7+CA7+CI7+CQ7,5)</f>
        <v>51990</v>
      </c>
      <c r="CZ7" s="7"/>
      <c r="DA7" s="9">
        <f>ROUND(I7+Q7+Y7+AG7+AO7+AW7+BE7+BM7+BU7+CC7+CK7+CS7,5)</f>
        <v>50000</v>
      </c>
      <c r="DB7" s="7"/>
      <c r="DC7" s="9">
        <f>ROUND((CY7-DA7),5)</f>
        <v>1990</v>
      </c>
      <c r="DD7" s="7"/>
      <c r="DE7" s="10">
        <f>ROUND(IF(DA7=0, IF(CY7=0, 0, 1), CY7/DA7),5)</f>
        <v>1.0398000000000001</v>
      </c>
    </row>
    <row r="8" spans="1:109" x14ac:dyDescent="0.25">
      <c r="A8" s="2"/>
      <c r="B8" s="2"/>
      <c r="C8" s="2"/>
      <c r="D8" s="2" t="s">
        <v>22</v>
      </c>
      <c r="E8" s="2"/>
      <c r="F8" s="2"/>
      <c r="G8" s="6">
        <f>ROUND(SUM(G5:G7),5)</f>
        <v>1300</v>
      </c>
      <c r="H8" s="7"/>
      <c r="I8" s="6">
        <f>ROUND(SUM(I5:I7),5)</f>
        <v>0</v>
      </c>
      <c r="J8" s="7"/>
      <c r="K8" s="6">
        <f>ROUND((G8-I8),5)</f>
        <v>1300</v>
      </c>
      <c r="L8" s="7"/>
      <c r="M8" s="8">
        <f>ROUND(IF(I8=0, IF(G8=0, 0, 1), G8/I8),5)</f>
        <v>1</v>
      </c>
      <c r="N8" s="7"/>
      <c r="O8" s="6">
        <f>ROUND(SUM(O5:O7),5)</f>
        <v>2300</v>
      </c>
      <c r="P8" s="7"/>
      <c r="Q8" s="6">
        <f>ROUND(SUM(Q5:Q7),5)</f>
        <v>6000</v>
      </c>
      <c r="R8" s="7"/>
      <c r="S8" s="6">
        <f>ROUND((O8-Q8),5)</f>
        <v>-3700</v>
      </c>
      <c r="T8" s="7"/>
      <c r="U8" s="8">
        <f>ROUND(IF(Q8=0, IF(O8=0, 0, 1), O8/Q8),5)</f>
        <v>0.38333</v>
      </c>
      <c r="V8" s="7"/>
      <c r="W8" s="6">
        <f>ROUND(SUM(W5:W7),5)</f>
        <v>8875</v>
      </c>
      <c r="X8" s="7"/>
      <c r="Y8" s="6">
        <f>ROUND(SUM(Y5:Y7),5)</f>
        <v>12000</v>
      </c>
      <c r="Z8" s="7"/>
      <c r="AA8" s="6">
        <f>ROUND((W8-Y8),5)</f>
        <v>-3125</v>
      </c>
      <c r="AB8" s="7"/>
      <c r="AC8" s="8">
        <f>ROUND(IF(Y8=0, IF(W8=0, 0, 1), W8/Y8),5)</f>
        <v>0.73958000000000002</v>
      </c>
      <c r="AD8" s="7"/>
      <c r="AE8" s="6">
        <f>ROUND(SUM(AE5:AE7),5)</f>
        <v>21100</v>
      </c>
      <c r="AF8" s="7"/>
      <c r="AG8" s="6">
        <f>ROUND(SUM(AG5:AG7),5)</f>
        <v>22000</v>
      </c>
      <c r="AH8" s="7"/>
      <c r="AI8" s="6">
        <f>ROUND((AE8-AG8),5)</f>
        <v>-900</v>
      </c>
      <c r="AJ8" s="7"/>
      <c r="AK8" s="8">
        <f>ROUND(IF(AG8=0, IF(AE8=0, 0, 1), AE8/AG8),5)</f>
        <v>0.95909</v>
      </c>
      <c r="AL8" s="7"/>
      <c r="AM8" s="6">
        <f>ROUND(SUM(AM5:AM7),5)</f>
        <v>18090</v>
      </c>
      <c r="AN8" s="7"/>
      <c r="AO8" s="6">
        <f>ROUND(SUM(AO5:AO7),5)</f>
        <v>13000</v>
      </c>
      <c r="AP8" s="7"/>
      <c r="AQ8" s="6">
        <f>ROUND((AM8-AO8),5)</f>
        <v>5090</v>
      </c>
      <c r="AR8" s="7"/>
      <c r="AS8" s="8">
        <f>ROUND(IF(AO8=0, IF(AM8=0, 0, 1), AM8/AO8),5)</f>
        <v>1.39154</v>
      </c>
      <c r="AT8" s="7"/>
      <c r="AU8" s="6">
        <f>ROUND(SUM(AU5:AU7),5)</f>
        <v>8700</v>
      </c>
      <c r="AV8" s="7"/>
      <c r="AW8" s="6">
        <f>ROUND(SUM(AW5:AW7),5)</f>
        <v>8000</v>
      </c>
      <c r="AX8" s="7"/>
      <c r="AY8" s="6">
        <f>ROUND((AU8-AW8),5)</f>
        <v>700</v>
      </c>
      <c r="AZ8" s="7"/>
      <c r="BA8" s="8">
        <f>ROUND(IF(AW8=0, IF(AU8=0, 0, 1), AU8/AW8),5)</f>
        <v>1.0874999999999999</v>
      </c>
      <c r="BB8" s="7"/>
      <c r="BC8" s="6">
        <f>ROUND(SUM(BC5:BC7),5)</f>
        <v>33425</v>
      </c>
      <c r="BD8" s="7"/>
      <c r="BE8" s="6">
        <f>ROUND(SUM(BE5:BE7),5)</f>
        <v>25000</v>
      </c>
      <c r="BF8" s="7"/>
      <c r="BG8" s="6">
        <f>ROUND((BC8-BE8),5)</f>
        <v>8425</v>
      </c>
      <c r="BH8" s="7"/>
      <c r="BI8" s="8">
        <f>ROUND(IF(BE8=0, IF(BC8=0, 0, 1), BC8/BE8),5)</f>
        <v>1.337</v>
      </c>
      <c r="BJ8" s="7"/>
      <c r="BK8" s="6">
        <f>ROUND(SUM(BK5:BK7),5)</f>
        <v>2525</v>
      </c>
      <c r="BL8" s="7"/>
      <c r="BM8" s="6">
        <f>ROUND(SUM(BM5:BM7),5)</f>
        <v>9000</v>
      </c>
      <c r="BN8" s="7"/>
      <c r="BO8" s="6">
        <f>ROUND((BK8-BM8),5)</f>
        <v>-6475</v>
      </c>
      <c r="BP8" s="7"/>
      <c r="BQ8" s="8">
        <f>ROUND(IF(BM8=0, IF(BK8=0, 0, 1), BK8/BM8),5)</f>
        <v>0.28055999999999998</v>
      </c>
      <c r="BR8" s="7"/>
      <c r="BS8" s="6">
        <f>ROUND(SUM(BS5:BS7),5)</f>
        <v>0</v>
      </c>
      <c r="BT8" s="7"/>
      <c r="BU8" s="6">
        <f>ROUND(SUM(BU5:BU7),5)</f>
        <v>0</v>
      </c>
      <c r="BV8" s="7"/>
      <c r="BW8" s="6">
        <f>ROUND((BS8-BU8),5)</f>
        <v>0</v>
      </c>
      <c r="BX8" s="7"/>
      <c r="BY8" s="8">
        <f>ROUND(IF(BU8=0, IF(BS8=0, 0, 1), BS8/BU8),5)</f>
        <v>0</v>
      </c>
      <c r="BZ8" s="7"/>
      <c r="CA8" s="6">
        <f>ROUND(SUM(CA5:CA7),5)</f>
        <v>0</v>
      </c>
      <c r="CB8" s="7"/>
      <c r="CC8" s="6">
        <f>ROUND(SUM(CC5:CC7),5)</f>
        <v>0</v>
      </c>
      <c r="CD8" s="7"/>
      <c r="CE8" s="6">
        <f>ROUND((CA8-CC8),5)</f>
        <v>0</v>
      </c>
      <c r="CF8" s="7"/>
      <c r="CG8" s="8">
        <f>ROUND(IF(CC8=0, IF(CA8=0, 0, 1), CA8/CC8),5)</f>
        <v>0</v>
      </c>
      <c r="CH8" s="7"/>
      <c r="CI8" s="6">
        <f>ROUND(SUM(CI5:CI7),5)</f>
        <v>0</v>
      </c>
      <c r="CJ8" s="7"/>
      <c r="CK8" s="6">
        <f>ROUND(SUM(CK5:CK7),5)</f>
        <v>0</v>
      </c>
      <c r="CL8" s="7"/>
      <c r="CM8" s="6">
        <f>ROUND((CI8-CK8),5)</f>
        <v>0</v>
      </c>
      <c r="CN8" s="7"/>
      <c r="CO8" s="8">
        <f>ROUND(IF(CK8=0, IF(CI8=0, 0, 1), CI8/CK8),5)</f>
        <v>0</v>
      </c>
      <c r="CP8" s="7"/>
      <c r="CQ8" s="6">
        <f>ROUND(SUM(CQ5:CQ7),5)</f>
        <v>0</v>
      </c>
      <c r="CR8" s="7"/>
      <c r="CS8" s="6">
        <f>ROUND(SUM(CS5:CS7),5)</f>
        <v>0</v>
      </c>
      <c r="CT8" s="7"/>
      <c r="CU8" s="6">
        <f>ROUND((CQ8-CS8),5)</f>
        <v>0</v>
      </c>
      <c r="CV8" s="7"/>
      <c r="CW8" s="8">
        <f>ROUND(IF(CS8=0, IF(CQ8=0, 0, 1), CQ8/CS8),5)</f>
        <v>0</v>
      </c>
      <c r="CX8" s="7"/>
      <c r="CY8" s="6">
        <f>ROUND(G8+O8+W8+AE8+AM8+AU8+BC8+BK8+BS8+CA8+CI8+CQ8,5)</f>
        <v>96315</v>
      </c>
      <c r="CZ8" s="7"/>
      <c r="DA8" s="6">
        <f>ROUND(I8+Q8+Y8+AG8+AO8+AW8+BE8+BM8+BU8+CC8+CK8+CS8,5)</f>
        <v>95000</v>
      </c>
      <c r="DB8" s="7"/>
      <c r="DC8" s="6">
        <f>ROUND((CY8-DA8),5)</f>
        <v>1315</v>
      </c>
      <c r="DD8" s="7"/>
      <c r="DE8" s="8">
        <f>ROUND(IF(DA8=0, IF(CY8=0, 0, 1), CY8/DA8),5)</f>
        <v>1.0138400000000001</v>
      </c>
    </row>
    <row r="9" spans="1:109" x14ac:dyDescent="0.25">
      <c r="A9" s="2"/>
      <c r="B9" s="2"/>
      <c r="C9" s="2"/>
      <c r="D9" s="2" t="s">
        <v>18</v>
      </c>
      <c r="E9" s="2"/>
      <c r="F9" s="2"/>
      <c r="G9" s="6"/>
      <c r="H9" s="7"/>
      <c r="I9" s="6"/>
      <c r="J9" s="7"/>
      <c r="K9" s="6"/>
      <c r="L9" s="7"/>
      <c r="M9" s="8"/>
      <c r="N9" s="7"/>
      <c r="O9" s="6"/>
      <c r="P9" s="7"/>
      <c r="Q9" s="6"/>
      <c r="R9" s="7"/>
      <c r="S9" s="6"/>
      <c r="T9" s="7"/>
      <c r="U9" s="8"/>
      <c r="V9" s="7"/>
      <c r="W9" s="6"/>
      <c r="X9" s="7"/>
      <c r="Y9" s="6"/>
      <c r="Z9" s="7"/>
      <c r="AA9" s="6"/>
      <c r="AB9" s="7"/>
      <c r="AC9" s="8"/>
      <c r="AD9" s="7"/>
      <c r="AE9" s="6"/>
      <c r="AF9" s="7"/>
      <c r="AG9" s="6"/>
      <c r="AH9" s="7"/>
      <c r="AI9" s="6"/>
      <c r="AJ9" s="7"/>
      <c r="AK9" s="8"/>
      <c r="AL9" s="7"/>
      <c r="AM9" s="6"/>
      <c r="AN9" s="7"/>
      <c r="AO9" s="6"/>
      <c r="AP9" s="7"/>
      <c r="AQ9" s="6"/>
      <c r="AR9" s="7"/>
      <c r="AS9" s="8"/>
      <c r="AT9" s="7"/>
      <c r="AU9" s="6"/>
      <c r="AV9" s="7"/>
      <c r="AW9" s="6"/>
      <c r="AX9" s="7"/>
      <c r="AY9" s="6"/>
      <c r="AZ9" s="7"/>
      <c r="BA9" s="8"/>
      <c r="BB9" s="7"/>
      <c r="BC9" s="6"/>
      <c r="BD9" s="7"/>
      <c r="BE9" s="6"/>
      <c r="BF9" s="7"/>
      <c r="BG9" s="6"/>
      <c r="BH9" s="7"/>
      <c r="BI9" s="8"/>
      <c r="BJ9" s="7"/>
      <c r="BK9" s="6"/>
      <c r="BL9" s="7"/>
      <c r="BM9" s="6"/>
      <c r="BN9" s="7"/>
      <c r="BO9" s="6"/>
      <c r="BP9" s="7"/>
      <c r="BQ9" s="8"/>
      <c r="BR9" s="7"/>
      <c r="BS9" s="6"/>
      <c r="BT9" s="7"/>
      <c r="BU9" s="6"/>
      <c r="BV9" s="7"/>
      <c r="BW9" s="6"/>
      <c r="BX9" s="7"/>
      <c r="BY9" s="8"/>
      <c r="BZ9" s="7"/>
      <c r="CA9" s="6"/>
      <c r="CB9" s="7"/>
      <c r="CC9" s="6"/>
      <c r="CD9" s="7"/>
      <c r="CE9" s="6"/>
      <c r="CF9" s="7"/>
      <c r="CG9" s="8"/>
      <c r="CH9" s="7"/>
      <c r="CI9" s="6"/>
      <c r="CJ9" s="7"/>
      <c r="CK9" s="6"/>
      <c r="CL9" s="7"/>
      <c r="CM9" s="6"/>
      <c r="CN9" s="7"/>
      <c r="CO9" s="8"/>
      <c r="CP9" s="7"/>
      <c r="CQ9" s="6"/>
      <c r="CR9" s="7"/>
      <c r="CS9" s="6"/>
      <c r="CT9" s="7"/>
      <c r="CU9" s="6"/>
      <c r="CV9" s="7"/>
      <c r="CW9" s="8"/>
      <c r="CX9" s="7"/>
      <c r="CY9" s="6"/>
      <c r="CZ9" s="7"/>
      <c r="DA9" s="6"/>
      <c r="DB9" s="7"/>
      <c r="DC9" s="6"/>
      <c r="DD9" s="7"/>
      <c r="DE9" s="8"/>
    </row>
    <row r="10" spans="1:109" x14ac:dyDescent="0.25">
      <c r="A10" s="2"/>
      <c r="B10" s="2"/>
      <c r="C10" s="2"/>
      <c r="D10" s="2"/>
      <c r="E10" s="2" t="s">
        <v>23</v>
      </c>
      <c r="F10" s="2"/>
      <c r="G10" s="6"/>
      <c r="H10" s="7"/>
      <c r="I10" s="6"/>
      <c r="J10" s="7"/>
      <c r="K10" s="6"/>
      <c r="L10" s="7"/>
      <c r="M10" s="8"/>
      <c r="N10" s="7"/>
      <c r="O10" s="6"/>
      <c r="P10" s="7"/>
      <c r="Q10" s="6"/>
      <c r="R10" s="7"/>
      <c r="S10" s="6"/>
      <c r="T10" s="7"/>
      <c r="U10" s="8"/>
      <c r="V10" s="7"/>
      <c r="W10" s="6"/>
      <c r="X10" s="7"/>
      <c r="Y10" s="6"/>
      <c r="Z10" s="7"/>
      <c r="AA10" s="6"/>
      <c r="AB10" s="7"/>
      <c r="AC10" s="8"/>
      <c r="AD10" s="7"/>
      <c r="AE10" s="6"/>
      <c r="AF10" s="7"/>
      <c r="AG10" s="6"/>
      <c r="AH10" s="7"/>
      <c r="AI10" s="6"/>
      <c r="AJ10" s="7"/>
      <c r="AK10" s="8"/>
      <c r="AL10" s="7"/>
      <c r="AM10" s="6"/>
      <c r="AN10" s="7"/>
      <c r="AO10" s="6"/>
      <c r="AP10" s="7"/>
      <c r="AQ10" s="6"/>
      <c r="AR10" s="7"/>
      <c r="AS10" s="8"/>
      <c r="AT10" s="7"/>
      <c r="AU10" s="6"/>
      <c r="AV10" s="7"/>
      <c r="AW10" s="6"/>
      <c r="AX10" s="7"/>
      <c r="AY10" s="6"/>
      <c r="AZ10" s="7"/>
      <c r="BA10" s="8"/>
      <c r="BB10" s="7"/>
      <c r="BC10" s="6"/>
      <c r="BD10" s="7"/>
      <c r="BE10" s="6"/>
      <c r="BF10" s="7"/>
      <c r="BG10" s="6"/>
      <c r="BH10" s="7"/>
      <c r="BI10" s="8"/>
      <c r="BJ10" s="7"/>
      <c r="BK10" s="6"/>
      <c r="BL10" s="7"/>
      <c r="BM10" s="6"/>
      <c r="BN10" s="7"/>
      <c r="BO10" s="6"/>
      <c r="BP10" s="7"/>
      <c r="BQ10" s="8"/>
      <c r="BR10" s="7"/>
      <c r="BS10" s="6"/>
      <c r="BT10" s="7"/>
      <c r="BU10" s="6"/>
      <c r="BV10" s="7"/>
      <c r="BW10" s="6"/>
      <c r="BX10" s="7"/>
      <c r="BY10" s="8"/>
      <c r="BZ10" s="7"/>
      <c r="CA10" s="6"/>
      <c r="CB10" s="7"/>
      <c r="CC10" s="6"/>
      <c r="CD10" s="7"/>
      <c r="CE10" s="6"/>
      <c r="CF10" s="7"/>
      <c r="CG10" s="8"/>
      <c r="CH10" s="7"/>
      <c r="CI10" s="6"/>
      <c r="CJ10" s="7"/>
      <c r="CK10" s="6"/>
      <c r="CL10" s="7"/>
      <c r="CM10" s="6"/>
      <c r="CN10" s="7"/>
      <c r="CO10" s="8"/>
      <c r="CP10" s="7"/>
      <c r="CQ10" s="6"/>
      <c r="CR10" s="7"/>
      <c r="CS10" s="6"/>
      <c r="CT10" s="7"/>
      <c r="CU10" s="6"/>
      <c r="CV10" s="7"/>
      <c r="CW10" s="8"/>
      <c r="CX10" s="7"/>
      <c r="CY10" s="6"/>
      <c r="CZ10" s="7"/>
      <c r="DA10" s="6"/>
      <c r="DB10" s="7"/>
      <c r="DC10" s="6"/>
      <c r="DD10" s="7"/>
      <c r="DE10" s="8"/>
    </row>
    <row r="11" spans="1:109" x14ac:dyDescent="0.25">
      <c r="A11" s="2"/>
      <c r="B11" s="2"/>
      <c r="C11" s="2"/>
      <c r="D11" s="2"/>
      <c r="E11" s="2"/>
      <c r="F11" s="2" t="s">
        <v>24</v>
      </c>
      <c r="G11" s="6">
        <v>1700</v>
      </c>
      <c r="H11" s="7"/>
      <c r="I11" s="6">
        <v>0</v>
      </c>
      <c r="J11" s="7"/>
      <c r="K11" s="6">
        <f>ROUND((G11-I11),5)</f>
        <v>1700</v>
      </c>
      <c r="L11" s="7"/>
      <c r="M11" s="8">
        <f>ROUND(IF(I11=0, IF(G11=0, 0, 1), G11/I11),5)</f>
        <v>1</v>
      </c>
      <c r="N11" s="7"/>
      <c r="O11" s="6">
        <v>3000</v>
      </c>
      <c r="P11" s="7"/>
      <c r="Q11" s="6">
        <v>4000</v>
      </c>
      <c r="R11" s="7"/>
      <c r="S11" s="6">
        <f>ROUND((O11-Q11),5)</f>
        <v>-1000</v>
      </c>
      <c r="T11" s="7"/>
      <c r="U11" s="8">
        <f>ROUND(IF(Q11=0, IF(O11=0, 0, 1), O11/Q11),5)</f>
        <v>0.75</v>
      </c>
      <c r="V11" s="7"/>
      <c r="W11" s="6">
        <v>3750</v>
      </c>
      <c r="X11" s="7"/>
      <c r="Y11" s="6">
        <v>3000</v>
      </c>
      <c r="Z11" s="7"/>
      <c r="AA11" s="6">
        <f>ROUND((W11-Y11),5)</f>
        <v>750</v>
      </c>
      <c r="AB11" s="7"/>
      <c r="AC11" s="8">
        <f>ROUND(IF(Y11=0, IF(W11=0, 0, 1), W11/Y11),5)</f>
        <v>1.25</v>
      </c>
      <c r="AD11" s="7"/>
      <c r="AE11" s="6">
        <v>2700</v>
      </c>
      <c r="AF11" s="7"/>
      <c r="AG11" s="6">
        <v>4000</v>
      </c>
      <c r="AH11" s="7"/>
      <c r="AI11" s="6">
        <f>ROUND((AE11-AG11),5)</f>
        <v>-1300</v>
      </c>
      <c r="AJ11" s="7"/>
      <c r="AK11" s="8">
        <f>ROUND(IF(AG11=0, IF(AE11=0, 0, 1), AE11/AG11),5)</f>
        <v>0.67500000000000004</v>
      </c>
      <c r="AL11" s="7"/>
      <c r="AM11" s="6">
        <v>600</v>
      </c>
      <c r="AN11" s="7"/>
      <c r="AO11" s="6">
        <v>0</v>
      </c>
      <c r="AP11" s="7"/>
      <c r="AQ11" s="6">
        <f>ROUND((AM11-AO11),5)</f>
        <v>600</v>
      </c>
      <c r="AR11" s="7"/>
      <c r="AS11" s="8">
        <f>ROUND(IF(AO11=0, IF(AM11=0, 0, 1), AM11/AO11),5)</f>
        <v>1</v>
      </c>
      <c r="AT11" s="7"/>
      <c r="AU11" s="6">
        <v>600</v>
      </c>
      <c r="AV11" s="7"/>
      <c r="AW11" s="6">
        <v>0</v>
      </c>
      <c r="AX11" s="7"/>
      <c r="AY11" s="6">
        <f>ROUND((AU11-AW11),5)</f>
        <v>600</v>
      </c>
      <c r="AZ11" s="7"/>
      <c r="BA11" s="8">
        <f>ROUND(IF(AW11=0, IF(AU11=0, 0, 1), AU11/AW11),5)</f>
        <v>1</v>
      </c>
      <c r="BB11" s="7"/>
      <c r="BC11" s="6">
        <v>0</v>
      </c>
      <c r="BD11" s="7"/>
      <c r="BE11" s="6">
        <v>0</v>
      </c>
      <c r="BF11" s="7"/>
      <c r="BG11" s="6">
        <f>ROUND((BC11-BE11),5)</f>
        <v>0</v>
      </c>
      <c r="BH11" s="7"/>
      <c r="BI11" s="8">
        <f>ROUND(IF(BE11=0, IF(BC11=0, 0, 1), BC11/BE11),5)</f>
        <v>0</v>
      </c>
      <c r="BJ11" s="7"/>
      <c r="BK11" s="6">
        <v>0</v>
      </c>
      <c r="BL11" s="7"/>
      <c r="BM11" s="6">
        <v>0</v>
      </c>
      <c r="BN11" s="7"/>
      <c r="BO11" s="6">
        <f>ROUND((BK11-BM11),5)</f>
        <v>0</v>
      </c>
      <c r="BP11" s="7"/>
      <c r="BQ11" s="8">
        <f>ROUND(IF(BM11=0, IF(BK11=0, 0, 1), BK11/BM11),5)</f>
        <v>0</v>
      </c>
      <c r="BR11" s="7"/>
      <c r="BS11" s="6">
        <v>0</v>
      </c>
      <c r="BT11" s="7"/>
      <c r="BU11" s="6">
        <v>0</v>
      </c>
      <c r="BV11" s="7"/>
      <c r="BW11" s="6">
        <f>ROUND((BS11-BU11),5)</f>
        <v>0</v>
      </c>
      <c r="BX11" s="7"/>
      <c r="BY11" s="8">
        <f>ROUND(IF(BU11=0, IF(BS11=0, 0, 1), BS11/BU11),5)</f>
        <v>0</v>
      </c>
      <c r="BZ11" s="7"/>
      <c r="CA11" s="6">
        <v>0</v>
      </c>
      <c r="CB11" s="7"/>
      <c r="CC11" s="6">
        <v>0</v>
      </c>
      <c r="CD11" s="7"/>
      <c r="CE11" s="6">
        <f>ROUND((CA11-CC11),5)</f>
        <v>0</v>
      </c>
      <c r="CF11" s="7"/>
      <c r="CG11" s="8">
        <f>ROUND(IF(CC11=0, IF(CA11=0, 0, 1), CA11/CC11),5)</f>
        <v>0</v>
      </c>
      <c r="CH11" s="7"/>
      <c r="CI11" s="6">
        <v>0</v>
      </c>
      <c r="CJ11" s="7"/>
      <c r="CK11" s="6">
        <v>0</v>
      </c>
      <c r="CL11" s="7"/>
      <c r="CM11" s="6">
        <f>ROUND((CI11-CK11),5)</f>
        <v>0</v>
      </c>
      <c r="CN11" s="7"/>
      <c r="CO11" s="8">
        <f>ROUND(IF(CK11=0, IF(CI11=0, 0, 1), CI11/CK11),5)</f>
        <v>0</v>
      </c>
      <c r="CP11" s="7"/>
      <c r="CQ11" s="6">
        <v>0</v>
      </c>
      <c r="CR11" s="7"/>
      <c r="CS11" s="6">
        <v>0</v>
      </c>
      <c r="CT11" s="7"/>
      <c r="CU11" s="6">
        <f>ROUND((CQ11-CS11),5)</f>
        <v>0</v>
      </c>
      <c r="CV11" s="7"/>
      <c r="CW11" s="8">
        <f>ROUND(IF(CS11=0, IF(CQ11=0, 0, 1), CQ11/CS11),5)</f>
        <v>0</v>
      </c>
      <c r="CX11" s="7"/>
      <c r="CY11" s="6">
        <f>ROUND(G11+O11+W11+AE11+AM11+AU11+BC11+BK11+BS11+CA11+CI11+CQ11,5)</f>
        <v>12350</v>
      </c>
      <c r="CZ11" s="7"/>
      <c r="DA11" s="6">
        <f>ROUND(I11+Q11+Y11+AG11+AO11+AW11+BE11+BM11+BU11+CC11+CK11+CS11,5)</f>
        <v>11000</v>
      </c>
      <c r="DB11" s="7"/>
      <c r="DC11" s="6">
        <f>ROUND((CY11-DA11),5)</f>
        <v>1350</v>
      </c>
      <c r="DD11" s="7"/>
      <c r="DE11" s="8">
        <f>ROUND(IF(DA11=0, IF(CY11=0, 0, 1), CY11/DA11),5)</f>
        <v>1.12273</v>
      </c>
    </row>
    <row r="12" spans="1:109" ht="15.75" thickBot="1" x14ac:dyDescent="0.3">
      <c r="A12" s="2"/>
      <c r="B12" s="2"/>
      <c r="C12" s="2"/>
      <c r="D12" s="2"/>
      <c r="E12" s="2"/>
      <c r="F12" s="2" t="s">
        <v>25</v>
      </c>
      <c r="G12" s="11">
        <v>2400</v>
      </c>
      <c r="H12" s="7"/>
      <c r="I12" s="11">
        <v>0</v>
      </c>
      <c r="J12" s="7"/>
      <c r="K12" s="11">
        <f>ROUND((G12-I12),5)</f>
        <v>2400</v>
      </c>
      <c r="L12" s="7"/>
      <c r="M12" s="12">
        <f>ROUND(IF(I12=0, IF(G12=0, 0, 1), G12/I12),5)</f>
        <v>1</v>
      </c>
      <c r="N12" s="7"/>
      <c r="O12" s="11">
        <v>4400</v>
      </c>
      <c r="P12" s="7"/>
      <c r="Q12" s="11">
        <v>0</v>
      </c>
      <c r="R12" s="7"/>
      <c r="S12" s="11">
        <f>ROUND((O12-Q12),5)</f>
        <v>4400</v>
      </c>
      <c r="T12" s="7"/>
      <c r="U12" s="12">
        <f>ROUND(IF(Q12=0, IF(O12=0, 0, 1), O12/Q12),5)</f>
        <v>1</v>
      </c>
      <c r="V12" s="7"/>
      <c r="W12" s="11">
        <v>0</v>
      </c>
      <c r="X12" s="7"/>
      <c r="Y12" s="11">
        <v>0</v>
      </c>
      <c r="Z12" s="7"/>
      <c r="AA12" s="11">
        <f>ROUND((W12-Y12),5)</f>
        <v>0</v>
      </c>
      <c r="AB12" s="7"/>
      <c r="AC12" s="12">
        <f>ROUND(IF(Y12=0, IF(W12=0, 0, 1), W12/Y12),5)</f>
        <v>0</v>
      </c>
      <c r="AD12" s="7"/>
      <c r="AE12" s="11">
        <v>500</v>
      </c>
      <c r="AF12" s="7"/>
      <c r="AG12" s="11">
        <v>0</v>
      </c>
      <c r="AH12" s="7"/>
      <c r="AI12" s="11">
        <f>ROUND((AE12-AG12),5)</f>
        <v>500</v>
      </c>
      <c r="AJ12" s="7"/>
      <c r="AK12" s="12">
        <f>ROUND(IF(AG12=0, IF(AE12=0, 0, 1), AE12/AG12),5)</f>
        <v>1</v>
      </c>
      <c r="AL12" s="7"/>
      <c r="AM12" s="11">
        <v>2400</v>
      </c>
      <c r="AN12" s="7"/>
      <c r="AO12" s="11">
        <v>3000</v>
      </c>
      <c r="AP12" s="7"/>
      <c r="AQ12" s="11">
        <f>ROUND((AM12-AO12),5)</f>
        <v>-600</v>
      </c>
      <c r="AR12" s="7"/>
      <c r="AS12" s="12">
        <f>ROUND(IF(AO12=0, IF(AM12=0, 0, 1), AM12/AO12),5)</f>
        <v>0.8</v>
      </c>
      <c r="AT12" s="7"/>
      <c r="AU12" s="11">
        <v>1000</v>
      </c>
      <c r="AV12" s="7"/>
      <c r="AW12" s="11">
        <v>5000</v>
      </c>
      <c r="AX12" s="7"/>
      <c r="AY12" s="11">
        <f>ROUND((AU12-AW12),5)</f>
        <v>-4000</v>
      </c>
      <c r="AZ12" s="7"/>
      <c r="BA12" s="12">
        <f>ROUND(IF(AW12=0, IF(AU12=0, 0, 1), AU12/AW12),5)</f>
        <v>0.2</v>
      </c>
      <c r="BB12" s="7"/>
      <c r="BC12" s="11">
        <v>4000</v>
      </c>
      <c r="BD12" s="7"/>
      <c r="BE12" s="11">
        <v>4000</v>
      </c>
      <c r="BF12" s="7"/>
      <c r="BG12" s="11">
        <f>ROUND((BC12-BE12),5)</f>
        <v>0</v>
      </c>
      <c r="BH12" s="7"/>
      <c r="BI12" s="12">
        <f>ROUND(IF(BE12=0, IF(BC12=0, 0, 1), BC12/BE12),5)</f>
        <v>1</v>
      </c>
      <c r="BJ12" s="7"/>
      <c r="BK12" s="11">
        <v>500</v>
      </c>
      <c r="BL12" s="7"/>
      <c r="BM12" s="11">
        <v>1000</v>
      </c>
      <c r="BN12" s="7"/>
      <c r="BO12" s="11">
        <f>ROUND((BK12-BM12),5)</f>
        <v>-500</v>
      </c>
      <c r="BP12" s="7"/>
      <c r="BQ12" s="12">
        <f>ROUND(IF(BM12=0, IF(BK12=0, 0, 1), BK12/BM12),5)</f>
        <v>0.5</v>
      </c>
      <c r="BR12" s="7"/>
      <c r="BS12" s="11">
        <v>0</v>
      </c>
      <c r="BT12" s="7"/>
      <c r="BU12" s="11">
        <v>0</v>
      </c>
      <c r="BV12" s="7"/>
      <c r="BW12" s="11">
        <f>ROUND((BS12-BU12),5)</f>
        <v>0</v>
      </c>
      <c r="BX12" s="7"/>
      <c r="BY12" s="12">
        <f>ROUND(IF(BU12=0, IF(BS12=0, 0, 1), BS12/BU12),5)</f>
        <v>0</v>
      </c>
      <c r="BZ12" s="7"/>
      <c r="CA12" s="11">
        <v>0</v>
      </c>
      <c r="CB12" s="7"/>
      <c r="CC12" s="11">
        <v>0</v>
      </c>
      <c r="CD12" s="7"/>
      <c r="CE12" s="11">
        <f>ROUND((CA12-CC12),5)</f>
        <v>0</v>
      </c>
      <c r="CF12" s="7"/>
      <c r="CG12" s="12">
        <f>ROUND(IF(CC12=0, IF(CA12=0, 0, 1), CA12/CC12),5)</f>
        <v>0</v>
      </c>
      <c r="CH12" s="7"/>
      <c r="CI12" s="11">
        <v>0</v>
      </c>
      <c r="CJ12" s="7"/>
      <c r="CK12" s="11">
        <v>0</v>
      </c>
      <c r="CL12" s="7"/>
      <c r="CM12" s="11">
        <f>ROUND((CI12-CK12),5)</f>
        <v>0</v>
      </c>
      <c r="CN12" s="7"/>
      <c r="CO12" s="12">
        <f>ROUND(IF(CK12=0, IF(CI12=0, 0, 1), CI12/CK12),5)</f>
        <v>0</v>
      </c>
      <c r="CP12" s="7"/>
      <c r="CQ12" s="11">
        <v>0</v>
      </c>
      <c r="CR12" s="7"/>
      <c r="CS12" s="11">
        <v>0</v>
      </c>
      <c r="CT12" s="7"/>
      <c r="CU12" s="11">
        <f>ROUND((CQ12-CS12),5)</f>
        <v>0</v>
      </c>
      <c r="CV12" s="7"/>
      <c r="CW12" s="12">
        <f>ROUND(IF(CS12=0, IF(CQ12=0, 0, 1), CQ12/CS12),5)</f>
        <v>0</v>
      </c>
      <c r="CX12" s="7"/>
      <c r="CY12" s="11">
        <f>ROUND(G12+O12+W12+AE12+AM12+AU12+BC12+BK12+BS12+CA12+CI12+CQ12,5)</f>
        <v>15200</v>
      </c>
      <c r="CZ12" s="7"/>
      <c r="DA12" s="11">
        <f>ROUND(I12+Q12+Y12+AG12+AO12+AW12+BE12+BM12+BU12+CC12+CK12+CS12,5)</f>
        <v>13000</v>
      </c>
      <c r="DB12" s="7"/>
      <c r="DC12" s="11">
        <f>ROUND((CY12-DA12),5)</f>
        <v>2200</v>
      </c>
      <c r="DD12" s="7"/>
      <c r="DE12" s="12">
        <f>ROUND(IF(DA12=0, IF(CY12=0, 0, 1), CY12/DA12),5)</f>
        <v>1.16923</v>
      </c>
    </row>
    <row r="13" spans="1:109" ht="15.75" thickBot="1" x14ac:dyDescent="0.3">
      <c r="A13" s="2"/>
      <c r="B13" s="2"/>
      <c r="C13" s="2"/>
      <c r="D13" s="2"/>
      <c r="E13" s="2" t="s">
        <v>26</v>
      </c>
      <c r="F13" s="2"/>
      <c r="G13" s="13">
        <f>ROUND(SUM(G10:G12),5)</f>
        <v>4100</v>
      </c>
      <c r="H13" s="7"/>
      <c r="I13" s="13">
        <f>ROUND(SUM(I10:I12),5)</f>
        <v>0</v>
      </c>
      <c r="J13" s="7"/>
      <c r="K13" s="13">
        <f>ROUND((G13-I13),5)</f>
        <v>4100</v>
      </c>
      <c r="L13" s="7"/>
      <c r="M13" s="14">
        <f>ROUND(IF(I13=0, IF(G13=0, 0, 1), G13/I13),5)</f>
        <v>1</v>
      </c>
      <c r="N13" s="7"/>
      <c r="O13" s="13">
        <f>ROUND(SUM(O10:O12),5)</f>
        <v>7400</v>
      </c>
      <c r="P13" s="7"/>
      <c r="Q13" s="13">
        <f>ROUND(SUM(Q10:Q12),5)</f>
        <v>4000</v>
      </c>
      <c r="R13" s="7"/>
      <c r="S13" s="13">
        <f>ROUND((O13-Q13),5)</f>
        <v>3400</v>
      </c>
      <c r="T13" s="7"/>
      <c r="U13" s="14">
        <f>ROUND(IF(Q13=0, IF(O13=0, 0, 1), O13/Q13),5)</f>
        <v>1.85</v>
      </c>
      <c r="V13" s="7"/>
      <c r="W13" s="13">
        <f>ROUND(SUM(W10:W12),5)</f>
        <v>3750</v>
      </c>
      <c r="X13" s="7"/>
      <c r="Y13" s="13">
        <f>ROUND(SUM(Y10:Y12),5)</f>
        <v>3000</v>
      </c>
      <c r="Z13" s="7"/>
      <c r="AA13" s="13">
        <f>ROUND((W13-Y13),5)</f>
        <v>750</v>
      </c>
      <c r="AB13" s="7"/>
      <c r="AC13" s="14">
        <f>ROUND(IF(Y13=0, IF(W13=0, 0, 1), W13/Y13),5)</f>
        <v>1.25</v>
      </c>
      <c r="AD13" s="7"/>
      <c r="AE13" s="13">
        <f>ROUND(SUM(AE10:AE12),5)</f>
        <v>3200</v>
      </c>
      <c r="AF13" s="7"/>
      <c r="AG13" s="13">
        <f>ROUND(SUM(AG10:AG12),5)</f>
        <v>4000</v>
      </c>
      <c r="AH13" s="7"/>
      <c r="AI13" s="13">
        <f>ROUND((AE13-AG13),5)</f>
        <v>-800</v>
      </c>
      <c r="AJ13" s="7"/>
      <c r="AK13" s="14">
        <f>ROUND(IF(AG13=0, IF(AE13=0, 0, 1), AE13/AG13),5)</f>
        <v>0.8</v>
      </c>
      <c r="AL13" s="7"/>
      <c r="AM13" s="13">
        <f>ROUND(SUM(AM10:AM12),5)</f>
        <v>3000</v>
      </c>
      <c r="AN13" s="7"/>
      <c r="AO13" s="13">
        <f>ROUND(SUM(AO10:AO12),5)</f>
        <v>3000</v>
      </c>
      <c r="AP13" s="7"/>
      <c r="AQ13" s="13">
        <f>ROUND((AM13-AO13),5)</f>
        <v>0</v>
      </c>
      <c r="AR13" s="7"/>
      <c r="AS13" s="14">
        <f>ROUND(IF(AO13=0, IF(AM13=0, 0, 1), AM13/AO13),5)</f>
        <v>1</v>
      </c>
      <c r="AT13" s="7"/>
      <c r="AU13" s="13">
        <f>ROUND(SUM(AU10:AU12),5)</f>
        <v>1600</v>
      </c>
      <c r="AV13" s="7"/>
      <c r="AW13" s="13">
        <f>ROUND(SUM(AW10:AW12),5)</f>
        <v>5000</v>
      </c>
      <c r="AX13" s="7"/>
      <c r="AY13" s="13">
        <f>ROUND((AU13-AW13),5)</f>
        <v>-3400</v>
      </c>
      <c r="AZ13" s="7"/>
      <c r="BA13" s="14">
        <f>ROUND(IF(AW13=0, IF(AU13=0, 0, 1), AU13/AW13),5)</f>
        <v>0.32</v>
      </c>
      <c r="BB13" s="7"/>
      <c r="BC13" s="13">
        <f>ROUND(SUM(BC10:BC12),5)</f>
        <v>4000</v>
      </c>
      <c r="BD13" s="7"/>
      <c r="BE13" s="13">
        <f>ROUND(SUM(BE10:BE12),5)</f>
        <v>4000</v>
      </c>
      <c r="BF13" s="7"/>
      <c r="BG13" s="13">
        <f>ROUND((BC13-BE13),5)</f>
        <v>0</v>
      </c>
      <c r="BH13" s="7"/>
      <c r="BI13" s="14">
        <f>ROUND(IF(BE13=0, IF(BC13=0, 0, 1), BC13/BE13),5)</f>
        <v>1</v>
      </c>
      <c r="BJ13" s="7"/>
      <c r="BK13" s="13">
        <f>ROUND(SUM(BK10:BK12),5)</f>
        <v>500</v>
      </c>
      <c r="BL13" s="7"/>
      <c r="BM13" s="13">
        <f>ROUND(SUM(BM10:BM12),5)</f>
        <v>1000</v>
      </c>
      <c r="BN13" s="7"/>
      <c r="BO13" s="13">
        <f>ROUND((BK13-BM13),5)</f>
        <v>-500</v>
      </c>
      <c r="BP13" s="7"/>
      <c r="BQ13" s="14">
        <f>ROUND(IF(BM13=0, IF(BK13=0, 0, 1), BK13/BM13),5)</f>
        <v>0.5</v>
      </c>
      <c r="BR13" s="7"/>
      <c r="BS13" s="13">
        <f>ROUND(SUM(BS10:BS12),5)</f>
        <v>0</v>
      </c>
      <c r="BT13" s="7"/>
      <c r="BU13" s="13">
        <f>ROUND(SUM(BU10:BU12),5)</f>
        <v>0</v>
      </c>
      <c r="BV13" s="7"/>
      <c r="BW13" s="13">
        <f>ROUND((BS13-BU13),5)</f>
        <v>0</v>
      </c>
      <c r="BX13" s="7"/>
      <c r="BY13" s="14">
        <f>ROUND(IF(BU13=0, IF(BS13=0, 0, 1), BS13/BU13),5)</f>
        <v>0</v>
      </c>
      <c r="BZ13" s="7"/>
      <c r="CA13" s="13">
        <f>ROUND(SUM(CA10:CA12),5)</f>
        <v>0</v>
      </c>
      <c r="CB13" s="7"/>
      <c r="CC13" s="13">
        <f>ROUND(SUM(CC10:CC12),5)</f>
        <v>0</v>
      </c>
      <c r="CD13" s="7"/>
      <c r="CE13" s="13">
        <f>ROUND((CA13-CC13),5)</f>
        <v>0</v>
      </c>
      <c r="CF13" s="7"/>
      <c r="CG13" s="14">
        <f>ROUND(IF(CC13=0, IF(CA13=0, 0, 1), CA13/CC13),5)</f>
        <v>0</v>
      </c>
      <c r="CH13" s="7"/>
      <c r="CI13" s="13">
        <f>ROUND(SUM(CI10:CI12),5)</f>
        <v>0</v>
      </c>
      <c r="CJ13" s="7"/>
      <c r="CK13" s="13">
        <f>ROUND(SUM(CK10:CK12),5)</f>
        <v>0</v>
      </c>
      <c r="CL13" s="7"/>
      <c r="CM13" s="13">
        <f>ROUND((CI13-CK13),5)</f>
        <v>0</v>
      </c>
      <c r="CN13" s="7"/>
      <c r="CO13" s="14">
        <f>ROUND(IF(CK13=0, IF(CI13=0, 0, 1), CI13/CK13),5)</f>
        <v>0</v>
      </c>
      <c r="CP13" s="7"/>
      <c r="CQ13" s="13">
        <f>ROUND(SUM(CQ10:CQ12),5)</f>
        <v>0</v>
      </c>
      <c r="CR13" s="7"/>
      <c r="CS13" s="13">
        <f>ROUND(SUM(CS10:CS12),5)</f>
        <v>0</v>
      </c>
      <c r="CT13" s="7"/>
      <c r="CU13" s="13">
        <f>ROUND((CQ13-CS13),5)</f>
        <v>0</v>
      </c>
      <c r="CV13" s="7"/>
      <c r="CW13" s="14">
        <f>ROUND(IF(CS13=0, IF(CQ13=0, 0, 1), CQ13/CS13),5)</f>
        <v>0</v>
      </c>
      <c r="CX13" s="7"/>
      <c r="CY13" s="13">
        <f>ROUND(G13+O13+W13+AE13+AM13+AU13+BC13+BK13+BS13+CA13+CI13+CQ13,5)</f>
        <v>27550</v>
      </c>
      <c r="CZ13" s="7"/>
      <c r="DA13" s="13">
        <f>ROUND(I13+Q13+Y13+AG13+AO13+AW13+BE13+BM13+BU13+CC13+CK13+CS13,5)</f>
        <v>24000</v>
      </c>
      <c r="DB13" s="7"/>
      <c r="DC13" s="13">
        <f>ROUND((CY13-DA13),5)</f>
        <v>3550</v>
      </c>
      <c r="DD13" s="7"/>
      <c r="DE13" s="14">
        <f>ROUND(IF(DA13=0, IF(CY13=0, 0, 1), CY13/DA13),5)</f>
        <v>1.1479200000000001</v>
      </c>
    </row>
    <row r="14" spans="1:109" x14ac:dyDescent="0.25">
      <c r="A14" s="2"/>
      <c r="B14" s="2"/>
      <c r="C14" s="2"/>
      <c r="D14" s="2" t="s">
        <v>27</v>
      </c>
      <c r="E14" s="2"/>
      <c r="F14" s="2"/>
      <c r="G14" s="6">
        <f>ROUND(G9+G13,5)</f>
        <v>4100</v>
      </c>
      <c r="H14" s="7"/>
      <c r="I14" s="6">
        <f>ROUND(I9+I13,5)</f>
        <v>0</v>
      </c>
      <c r="J14" s="7"/>
      <c r="K14" s="6">
        <f>ROUND((G14-I14),5)</f>
        <v>4100</v>
      </c>
      <c r="L14" s="7"/>
      <c r="M14" s="8">
        <f>ROUND(IF(I14=0, IF(G14=0, 0, 1), G14/I14),5)</f>
        <v>1</v>
      </c>
      <c r="N14" s="7"/>
      <c r="O14" s="6">
        <f>ROUND(O9+O13,5)</f>
        <v>7400</v>
      </c>
      <c r="P14" s="7"/>
      <c r="Q14" s="6">
        <f>ROUND(Q9+Q13,5)</f>
        <v>4000</v>
      </c>
      <c r="R14" s="7"/>
      <c r="S14" s="6">
        <f>ROUND((O14-Q14),5)</f>
        <v>3400</v>
      </c>
      <c r="T14" s="7"/>
      <c r="U14" s="8">
        <f>ROUND(IF(Q14=0, IF(O14=0, 0, 1), O14/Q14),5)</f>
        <v>1.85</v>
      </c>
      <c r="V14" s="7"/>
      <c r="W14" s="6">
        <f>ROUND(W9+W13,5)</f>
        <v>3750</v>
      </c>
      <c r="X14" s="7"/>
      <c r="Y14" s="6">
        <f>ROUND(Y9+Y13,5)</f>
        <v>3000</v>
      </c>
      <c r="Z14" s="7"/>
      <c r="AA14" s="6">
        <f>ROUND((W14-Y14),5)</f>
        <v>750</v>
      </c>
      <c r="AB14" s="7"/>
      <c r="AC14" s="8">
        <f>ROUND(IF(Y14=0, IF(W14=0, 0, 1), W14/Y14),5)</f>
        <v>1.25</v>
      </c>
      <c r="AD14" s="7"/>
      <c r="AE14" s="6">
        <f>ROUND(AE9+AE13,5)</f>
        <v>3200</v>
      </c>
      <c r="AF14" s="7"/>
      <c r="AG14" s="6">
        <f>ROUND(AG9+AG13,5)</f>
        <v>4000</v>
      </c>
      <c r="AH14" s="7"/>
      <c r="AI14" s="6">
        <f>ROUND((AE14-AG14),5)</f>
        <v>-800</v>
      </c>
      <c r="AJ14" s="7"/>
      <c r="AK14" s="8">
        <f>ROUND(IF(AG14=0, IF(AE14=0, 0, 1), AE14/AG14),5)</f>
        <v>0.8</v>
      </c>
      <c r="AL14" s="7"/>
      <c r="AM14" s="6">
        <f>ROUND(AM9+AM13,5)</f>
        <v>3000</v>
      </c>
      <c r="AN14" s="7"/>
      <c r="AO14" s="6">
        <f>ROUND(AO9+AO13,5)</f>
        <v>3000</v>
      </c>
      <c r="AP14" s="7"/>
      <c r="AQ14" s="6">
        <f>ROUND((AM14-AO14),5)</f>
        <v>0</v>
      </c>
      <c r="AR14" s="7"/>
      <c r="AS14" s="8">
        <f>ROUND(IF(AO14=0, IF(AM14=0, 0, 1), AM14/AO14),5)</f>
        <v>1</v>
      </c>
      <c r="AT14" s="7"/>
      <c r="AU14" s="6">
        <f>ROUND(AU9+AU13,5)</f>
        <v>1600</v>
      </c>
      <c r="AV14" s="7"/>
      <c r="AW14" s="6">
        <f>ROUND(AW9+AW13,5)</f>
        <v>5000</v>
      </c>
      <c r="AX14" s="7"/>
      <c r="AY14" s="6">
        <f>ROUND((AU14-AW14),5)</f>
        <v>-3400</v>
      </c>
      <c r="AZ14" s="7"/>
      <c r="BA14" s="8">
        <f>ROUND(IF(AW14=0, IF(AU14=0, 0, 1), AU14/AW14),5)</f>
        <v>0.32</v>
      </c>
      <c r="BB14" s="7"/>
      <c r="BC14" s="6">
        <f>ROUND(BC9+BC13,5)</f>
        <v>4000</v>
      </c>
      <c r="BD14" s="7"/>
      <c r="BE14" s="6">
        <f>ROUND(BE9+BE13,5)</f>
        <v>4000</v>
      </c>
      <c r="BF14" s="7"/>
      <c r="BG14" s="6">
        <f>ROUND((BC14-BE14),5)</f>
        <v>0</v>
      </c>
      <c r="BH14" s="7"/>
      <c r="BI14" s="8">
        <f>ROUND(IF(BE14=0, IF(BC14=0, 0, 1), BC14/BE14),5)</f>
        <v>1</v>
      </c>
      <c r="BJ14" s="7"/>
      <c r="BK14" s="6">
        <f>ROUND(BK9+BK13,5)</f>
        <v>500</v>
      </c>
      <c r="BL14" s="7"/>
      <c r="BM14" s="6">
        <f>ROUND(BM9+BM13,5)</f>
        <v>1000</v>
      </c>
      <c r="BN14" s="7"/>
      <c r="BO14" s="6">
        <f>ROUND((BK14-BM14),5)</f>
        <v>-500</v>
      </c>
      <c r="BP14" s="7"/>
      <c r="BQ14" s="8">
        <f>ROUND(IF(BM14=0, IF(BK14=0, 0, 1), BK14/BM14),5)</f>
        <v>0.5</v>
      </c>
      <c r="BR14" s="7"/>
      <c r="BS14" s="6">
        <f>ROUND(BS9+BS13,5)</f>
        <v>0</v>
      </c>
      <c r="BT14" s="7"/>
      <c r="BU14" s="6">
        <f>ROUND(BU9+BU13,5)</f>
        <v>0</v>
      </c>
      <c r="BV14" s="7"/>
      <c r="BW14" s="6">
        <f>ROUND((BS14-BU14),5)</f>
        <v>0</v>
      </c>
      <c r="BX14" s="7"/>
      <c r="BY14" s="8">
        <f>ROUND(IF(BU14=0, IF(BS14=0, 0, 1), BS14/BU14),5)</f>
        <v>0</v>
      </c>
      <c r="BZ14" s="7"/>
      <c r="CA14" s="6">
        <f>ROUND(CA9+CA13,5)</f>
        <v>0</v>
      </c>
      <c r="CB14" s="7"/>
      <c r="CC14" s="6">
        <f>ROUND(CC9+CC13,5)</f>
        <v>0</v>
      </c>
      <c r="CD14" s="7"/>
      <c r="CE14" s="6">
        <f>ROUND((CA14-CC14),5)</f>
        <v>0</v>
      </c>
      <c r="CF14" s="7"/>
      <c r="CG14" s="8">
        <f>ROUND(IF(CC14=0, IF(CA14=0, 0, 1), CA14/CC14),5)</f>
        <v>0</v>
      </c>
      <c r="CH14" s="7"/>
      <c r="CI14" s="6">
        <f>ROUND(CI9+CI13,5)</f>
        <v>0</v>
      </c>
      <c r="CJ14" s="7"/>
      <c r="CK14" s="6">
        <f>ROUND(CK9+CK13,5)</f>
        <v>0</v>
      </c>
      <c r="CL14" s="7"/>
      <c r="CM14" s="6">
        <f>ROUND((CI14-CK14),5)</f>
        <v>0</v>
      </c>
      <c r="CN14" s="7"/>
      <c r="CO14" s="8">
        <f>ROUND(IF(CK14=0, IF(CI14=0, 0, 1), CI14/CK14),5)</f>
        <v>0</v>
      </c>
      <c r="CP14" s="7"/>
      <c r="CQ14" s="6">
        <f>ROUND(CQ9+CQ13,5)</f>
        <v>0</v>
      </c>
      <c r="CR14" s="7"/>
      <c r="CS14" s="6">
        <f>ROUND(CS9+CS13,5)</f>
        <v>0</v>
      </c>
      <c r="CT14" s="7"/>
      <c r="CU14" s="6">
        <f>ROUND((CQ14-CS14),5)</f>
        <v>0</v>
      </c>
      <c r="CV14" s="7"/>
      <c r="CW14" s="8">
        <f>ROUND(IF(CS14=0, IF(CQ14=0, 0, 1), CQ14/CS14),5)</f>
        <v>0</v>
      </c>
      <c r="CX14" s="7"/>
      <c r="CY14" s="6">
        <f>ROUND(G14+O14+W14+AE14+AM14+AU14+BC14+BK14+BS14+CA14+CI14+CQ14,5)</f>
        <v>27550</v>
      </c>
      <c r="CZ14" s="7"/>
      <c r="DA14" s="6">
        <f>ROUND(I14+Q14+Y14+AG14+AO14+AW14+BE14+BM14+BU14+CC14+CK14+CS14,5)</f>
        <v>24000</v>
      </c>
      <c r="DB14" s="7"/>
      <c r="DC14" s="6">
        <f>ROUND((CY14-DA14),5)</f>
        <v>3550</v>
      </c>
      <c r="DD14" s="7"/>
      <c r="DE14" s="8">
        <f>ROUND(IF(DA14=0, IF(CY14=0, 0, 1), CY14/DA14),5)</f>
        <v>1.1479200000000001</v>
      </c>
    </row>
    <row r="15" spans="1:109" x14ac:dyDescent="0.25">
      <c r="A15" s="2"/>
      <c r="B15" s="2"/>
      <c r="C15" s="2"/>
      <c r="D15" s="2" t="s">
        <v>28</v>
      </c>
      <c r="E15" s="2"/>
      <c r="F15" s="2"/>
      <c r="G15" s="6">
        <v>539.24</v>
      </c>
      <c r="H15" s="7"/>
      <c r="I15" s="6">
        <v>200</v>
      </c>
      <c r="J15" s="7"/>
      <c r="K15" s="6">
        <f>ROUND((G15-I15),5)</f>
        <v>339.24</v>
      </c>
      <c r="L15" s="7"/>
      <c r="M15" s="8">
        <f>ROUND(IF(I15=0, IF(G15=0, 0, 1), G15/I15),5)</f>
        <v>2.6962000000000002</v>
      </c>
      <c r="N15" s="7"/>
      <c r="O15" s="6">
        <v>90.99</v>
      </c>
      <c r="P15" s="7"/>
      <c r="Q15" s="6">
        <v>200</v>
      </c>
      <c r="R15" s="7"/>
      <c r="S15" s="6">
        <f>ROUND((O15-Q15),5)</f>
        <v>-109.01</v>
      </c>
      <c r="T15" s="7"/>
      <c r="U15" s="8">
        <f>ROUND(IF(Q15=0, IF(O15=0, 0, 1), O15/Q15),5)</f>
        <v>0.45495000000000002</v>
      </c>
      <c r="V15" s="7"/>
      <c r="W15" s="6">
        <v>377.18</v>
      </c>
      <c r="X15" s="7"/>
      <c r="Y15" s="6">
        <v>200</v>
      </c>
      <c r="Z15" s="7"/>
      <c r="AA15" s="6">
        <f>ROUND((W15-Y15),5)</f>
        <v>177.18</v>
      </c>
      <c r="AB15" s="7"/>
      <c r="AC15" s="8">
        <f>ROUND(IF(Y15=0, IF(W15=0, 0, 1), W15/Y15),5)</f>
        <v>1.8858999999999999</v>
      </c>
      <c r="AD15" s="7"/>
      <c r="AE15" s="6">
        <v>504.15</v>
      </c>
      <c r="AF15" s="7"/>
      <c r="AG15" s="6">
        <v>300</v>
      </c>
      <c r="AH15" s="7"/>
      <c r="AI15" s="6">
        <f>ROUND((AE15-AG15),5)</f>
        <v>204.15</v>
      </c>
      <c r="AJ15" s="7"/>
      <c r="AK15" s="8">
        <f>ROUND(IF(AG15=0, IF(AE15=0, 0, 1), AE15/AG15),5)</f>
        <v>1.6805000000000001</v>
      </c>
      <c r="AL15" s="7"/>
      <c r="AM15" s="6">
        <v>109.25</v>
      </c>
      <c r="AN15" s="7"/>
      <c r="AO15" s="6">
        <v>750</v>
      </c>
      <c r="AP15" s="7"/>
      <c r="AQ15" s="6">
        <f>ROUND((AM15-AO15),5)</f>
        <v>-640.75</v>
      </c>
      <c r="AR15" s="7"/>
      <c r="AS15" s="8">
        <f>ROUND(IF(AO15=0, IF(AM15=0, 0, 1), AM15/AO15),5)</f>
        <v>0.14566999999999999</v>
      </c>
      <c r="AT15" s="7"/>
      <c r="AU15" s="6">
        <v>1377.32</v>
      </c>
      <c r="AV15" s="7"/>
      <c r="AW15" s="6">
        <v>200</v>
      </c>
      <c r="AX15" s="7"/>
      <c r="AY15" s="6">
        <f>ROUND((AU15-AW15),5)</f>
        <v>1177.32</v>
      </c>
      <c r="AZ15" s="7"/>
      <c r="BA15" s="8">
        <f>ROUND(IF(AW15=0, IF(AU15=0, 0, 1), AU15/AW15),5)</f>
        <v>6.8865999999999996</v>
      </c>
      <c r="BB15" s="7"/>
      <c r="BC15" s="6">
        <v>517.03</v>
      </c>
      <c r="BD15" s="7"/>
      <c r="BE15" s="6">
        <v>250</v>
      </c>
      <c r="BF15" s="7"/>
      <c r="BG15" s="6">
        <f>ROUND((BC15-BE15),5)</f>
        <v>267.02999999999997</v>
      </c>
      <c r="BH15" s="7"/>
      <c r="BI15" s="8">
        <f>ROUND(IF(BE15=0, IF(BC15=0, 0, 1), BC15/BE15),5)</f>
        <v>2.06812</v>
      </c>
      <c r="BJ15" s="7"/>
      <c r="BK15" s="6">
        <v>84.93</v>
      </c>
      <c r="BL15" s="7"/>
      <c r="BM15" s="6">
        <v>200</v>
      </c>
      <c r="BN15" s="7"/>
      <c r="BO15" s="6">
        <f>ROUND((BK15-BM15),5)</f>
        <v>-115.07</v>
      </c>
      <c r="BP15" s="7"/>
      <c r="BQ15" s="8">
        <f>ROUND(IF(BM15=0, IF(BK15=0, 0, 1), BK15/BM15),5)</f>
        <v>0.42465000000000003</v>
      </c>
      <c r="BR15" s="7"/>
      <c r="BS15" s="6">
        <v>469.84</v>
      </c>
      <c r="BT15" s="7"/>
      <c r="BU15" s="6">
        <v>200</v>
      </c>
      <c r="BV15" s="7"/>
      <c r="BW15" s="6">
        <f>ROUND((BS15-BU15),5)</f>
        <v>269.83999999999997</v>
      </c>
      <c r="BX15" s="7"/>
      <c r="BY15" s="8">
        <f>ROUND(IF(BU15=0, IF(BS15=0, 0, 1), BS15/BU15),5)</f>
        <v>2.3492000000000002</v>
      </c>
      <c r="BZ15" s="7"/>
      <c r="CA15" s="6">
        <v>523.16999999999996</v>
      </c>
      <c r="CB15" s="7"/>
      <c r="CC15" s="6">
        <v>500</v>
      </c>
      <c r="CD15" s="7"/>
      <c r="CE15" s="6">
        <f>ROUND((CA15-CC15),5)</f>
        <v>23.17</v>
      </c>
      <c r="CF15" s="7"/>
      <c r="CG15" s="8">
        <f>ROUND(IF(CC15=0, IF(CA15=0, 0, 1), CA15/CC15),5)</f>
        <v>1.04634</v>
      </c>
      <c r="CH15" s="7"/>
      <c r="CI15" s="6">
        <v>83.93</v>
      </c>
      <c r="CJ15" s="7"/>
      <c r="CK15" s="6">
        <v>500</v>
      </c>
      <c r="CL15" s="7"/>
      <c r="CM15" s="6">
        <f>ROUND((CI15-CK15),5)</f>
        <v>-416.07</v>
      </c>
      <c r="CN15" s="7"/>
      <c r="CO15" s="8">
        <f>ROUND(IF(CK15=0, IF(CI15=0, 0, 1), CI15/CK15),5)</f>
        <v>0.16786000000000001</v>
      </c>
      <c r="CP15" s="7"/>
      <c r="CQ15" s="6">
        <v>1466.18</v>
      </c>
      <c r="CR15" s="7"/>
      <c r="CS15" s="6">
        <v>200</v>
      </c>
      <c r="CT15" s="7"/>
      <c r="CU15" s="6">
        <f>ROUND((CQ15-CS15),5)</f>
        <v>1266.18</v>
      </c>
      <c r="CV15" s="7"/>
      <c r="CW15" s="8">
        <f>ROUND(IF(CS15=0, IF(CQ15=0, 0, 1), CQ15/CS15),5)</f>
        <v>7.3308999999999997</v>
      </c>
      <c r="CX15" s="7"/>
      <c r="CY15" s="6">
        <f>ROUND(G15+O15+W15+AE15+AM15+AU15+BC15+BK15+BS15+CA15+CI15+CQ15,5)</f>
        <v>6143.21</v>
      </c>
      <c r="CZ15" s="7"/>
      <c r="DA15" s="6">
        <f>ROUND(I15+Q15+Y15+AG15+AO15+AW15+BE15+BM15+BU15+CC15+CK15+CS15,5)</f>
        <v>3700</v>
      </c>
      <c r="DB15" s="7"/>
      <c r="DC15" s="6">
        <f>ROUND((CY15-DA15),5)</f>
        <v>2443.21</v>
      </c>
      <c r="DD15" s="7"/>
      <c r="DE15" s="8">
        <f>ROUND(IF(DA15=0, IF(CY15=0, 0, 1), CY15/DA15),5)</f>
        <v>1.6603300000000001</v>
      </c>
    </row>
    <row r="16" spans="1:109" x14ac:dyDescent="0.25">
      <c r="A16" s="2"/>
      <c r="B16" s="2"/>
      <c r="C16" s="2"/>
      <c r="D16" s="2" t="s">
        <v>29</v>
      </c>
      <c r="E16" s="2"/>
      <c r="F16" s="2"/>
      <c r="G16" s="6"/>
      <c r="H16" s="7"/>
      <c r="I16" s="6"/>
      <c r="J16" s="7"/>
      <c r="K16" s="6"/>
      <c r="L16" s="7"/>
      <c r="M16" s="8"/>
      <c r="N16" s="7"/>
      <c r="O16" s="6"/>
      <c r="P16" s="7"/>
      <c r="Q16" s="6"/>
      <c r="R16" s="7"/>
      <c r="S16" s="6"/>
      <c r="T16" s="7"/>
      <c r="U16" s="8"/>
      <c r="V16" s="7"/>
      <c r="W16" s="6"/>
      <c r="X16" s="7"/>
      <c r="Y16" s="6"/>
      <c r="Z16" s="7"/>
      <c r="AA16" s="6"/>
      <c r="AB16" s="7"/>
      <c r="AC16" s="8"/>
      <c r="AD16" s="7"/>
      <c r="AE16" s="6"/>
      <c r="AF16" s="7"/>
      <c r="AG16" s="6"/>
      <c r="AH16" s="7"/>
      <c r="AI16" s="6"/>
      <c r="AJ16" s="7"/>
      <c r="AK16" s="8"/>
      <c r="AL16" s="7"/>
      <c r="AM16" s="6"/>
      <c r="AN16" s="7"/>
      <c r="AO16" s="6"/>
      <c r="AP16" s="7"/>
      <c r="AQ16" s="6"/>
      <c r="AR16" s="7"/>
      <c r="AS16" s="8"/>
      <c r="AT16" s="7"/>
      <c r="AU16" s="6"/>
      <c r="AV16" s="7"/>
      <c r="AW16" s="6"/>
      <c r="AX16" s="7"/>
      <c r="AY16" s="6"/>
      <c r="AZ16" s="7"/>
      <c r="BA16" s="8"/>
      <c r="BB16" s="7"/>
      <c r="BC16" s="6"/>
      <c r="BD16" s="7"/>
      <c r="BE16" s="6"/>
      <c r="BF16" s="7"/>
      <c r="BG16" s="6"/>
      <c r="BH16" s="7"/>
      <c r="BI16" s="8"/>
      <c r="BJ16" s="7"/>
      <c r="BK16" s="6"/>
      <c r="BL16" s="7"/>
      <c r="BM16" s="6"/>
      <c r="BN16" s="7"/>
      <c r="BO16" s="6"/>
      <c r="BP16" s="7"/>
      <c r="BQ16" s="8"/>
      <c r="BR16" s="7"/>
      <c r="BS16" s="6"/>
      <c r="BT16" s="7"/>
      <c r="BU16" s="6"/>
      <c r="BV16" s="7"/>
      <c r="BW16" s="6"/>
      <c r="BX16" s="7"/>
      <c r="BY16" s="8"/>
      <c r="BZ16" s="7"/>
      <c r="CA16" s="6"/>
      <c r="CB16" s="7"/>
      <c r="CC16" s="6"/>
      <c r="CD16" s="7"/>
      <c r="CE16" s="6"/>
      <c r="CF16" s="7"/>
      <c r="CG16" s="8"/>
      <c r="CH16" s="7"/>
      <c r="CI16" s="6"/>
      <c r="CJ16" s="7"/>
      <c r="CK16" s="6"/>
      <c r="CL16" s="7"/>
      <c r="CM16" s="6"/>
      <c r="CN16" s="7"/>
      <c r="CO16" s="8"/>
      <c r="CP16" s="7"/>
      <c r="CQ16" s="6"/>
      <c r="CR16" s="7"/>
      <c r="CS16" s="6"/>
      <c r="CT16" s="7"/>
      <c r="CU16" s="6"/>
      <c r="CV16" s="7"/>
      <c r="CW16" s="8"/>
      <c r="CX16" s="7"/>
      <c r="CY16" s="6"/>
      <c r="CZ16" s="7"/>
      <c r="DA16" s="6"/>
      <c r="DB16" s="7"/>
      <c r="DC16" s="6"/>
      <c r="DD16" s="7"/>
      <c r="DE16" s="8"/>
    </row>
    <row r="17" spans="1:109" x14ac:dyDescent="0.25">
      <c r="A17" s="2"/>
      <c r="B17" s="2"/>
      <c r="C17" s="2"/>
      <c r="D17" s="2"/>
      <c r="E17" s="2" t="s">
        <v>30</v>
      </c>
      <c r="F17" s="2"/>
      <c r="G17" s="6"/>
      <c r="H17" s="7"/>
      <c r="I17" s="6"/>
      <c r="J17" s="7"/>
      <c r="K17" s="6"/>
      <c r="L17" s="7"/>
      <c r="M17" s="8"/>
      <c r="N17" s="7"/>
      <c r="O17" s="6"/>
      <c r="P17" s="7"/>
      <c r="Q17" s="6"/>
      <c r="R17" s="7"/>
      <c r="S17" s="6"/>
      <c r="T17" s="7"/>
      <c r="U17" s="8"/>
      <c r="V17" s="7"/>
      <c r="W17" s="6"/>
      <c r="X17" s="7"/>
      <c r="Y17" s="6"/>
      <c r="Z17" s="7"/>
      <c r="AA17" s="6"/>
      <c r="AB17" s="7"/>
      <c r="AC17" s="8"/>
      <c r="AD17" s="7"/>
      <c r="AE17" s="6"/>
      <c r="AF17" s="7"/>
      <c r="AG17" s="6"/>
      <c r="AH17" s="7"/>
      <c r="AI17" s="6"/>
      <c r="AJ17" s="7"/>
      <c r="AK17" s="8"/>
      <c r="AL17" s="7"/>
      <c r="AM17" s="6"/>
      <c r="AN17" s="7"/>
      <c r="AO17" s="6"/>
      <c r="AP17" s="7"/>
      <c r="AQ17" s="6"/>
      <c r="AR17" s="7"/>
      <c r="AS17" s="8"/>
      <c r="AT17" s="7"/>
      <c r="AU17" s="6"/>
      <c r="AV17" s="7"/>
      <c r="AW17" s="6"/>
      <c r="AX17" s="7"/>
      <c r="AY17" s="6"/>
      <c r="AZ17" s="7"/>
      <c r="BA17" s="8"/>
      <c r="BB17" s="7"/>
      <c r="BC17" s="6"/>
      <c r="BD17" s="7"/>
      <c r="BE17" s="6"/>
      <c r="BF17" s="7"/>
      <c r="BG17" s="6"/>
      <c r="BH17" s="7"/>
      <c r="BI17" s="8"/>
      <c r="BJ17" s="7"/>
      <c r="BK17" s="6"/>
      <c r="BL17" s="7"/>
      <c r="BM17" s="6"/>
      <c r="BN17" s="7"/>
      <c r="BO17" s="6"/>
      <c r="BP17" s="7"/>
      <c r="BQ17" s="8"/>
      <c r="BR17" s="7"/>
      <c r="BS17" s="6"/>
      <c r="BT17" s="7"/>
      <c r="BU17" s="6"/>
      <c r="BV17" s="7"/>
      <c r="BW17" s="6"/>
      <c r="BX17" s="7"/>
      <c r="BY17" s="8"/>
      <c r="BZ17" s="7"/>
      <c r="CA17" s="6"/>
      <c r="CB17" s="7"/>
      <c r="CC17" s="6"/>
      <c r="CD17" s="7"/>
      <c r="CE17" s="6"/>
      <c r="CF17" s="7"/>
      <c r="CG17" s="8"/>
      <c r="CH17" s="7"/>
      <c r="CI17" s="6"/>
      <c r="CJ17" s="7"/>
      <c r="CK17" s="6"/>
      <c r="CL17" s="7"/>
      <c r="CM17" s="6"/>
      <c r="CN17" s="7"/>
      <c r="CO17" s="8"/>
      <c r="CP17" s="7"/>
      <c r="CQ17" s="6"/>
      <c r="CR17" s="7"/>
      <c r="CS17" s="6"/>
      <c r="CT17" s="7"/>
      <c r="CU17" s="6"/>
      <c r="CV17" s="7"/>
      <c r="CW17" s="8"/>
      <c r="CX17" s="7"/>
      <c r="CY17" s="6"/>
      <c r="CZ17" s="7"/>
      <c r="DA17" s="6"/>
      <c r="DB17" s="7"/>
      <c r="DC17" s="6"/>
      <c r="DD17" s="7"/>
      <c r="DE17" s="8"/>
    </row>
    <row r="18" spans="1:109" x14ac:dyDescent="0.25">
      <c r="A18" s="2"/>
      <c r="B18" s="2"/>
      <c r="C18" s="2"/>
      <c r="D18" s="2"/>
      <c r="E18" s="2"/>
      <c r="F18" s="2" t="s">
        <v>31</v>
      </c>
      <c r="G18" s="6">
        <v>0</v>
      </c>
      <c r="H18" s="7"/>
      <c r="I18" s="6"/>
      <c r="J18" s="7"/>
      <c r="K18" s="6"/>
      <c r="L18" s="7"/>
      <c r="M18" s="8"/>
      <c r="N18" s="7"/>
      <c r="O18" s="6">
        <v>0</v>
      </c>
      <c r="P18" s="7"/>
      <c r="Q18" s="6"/>
      <c r="R18" s="7"/>
      <c r="S18" s="6"/>
      <c r="T18" s="7"/>
      <c r="U18" s="8"/>
      <c r="V18" s="7"/>
      <c r="W18" s="6">
        <v>0</v>
      </c>
      <c r="X18" s="7"/>
      <c r="Y18" s="6"/>
      <c r="Z18" s="7"/>
      <c r="AA18" s="6"/>
      <c r="AB18" s="7"/>
      <c r="AC18" s="8"/>
      <c r="AD18" s="7"/>
      <c r="AE18" s="6">
        <v>145</v>
      </c>
      <c r="AF18" s="7"/>
      <c r="AG18" s="6"/>
      <c r="AH18" s="7"/>
      <c r="AI18" s="6"/>
      <c r="AJ18" s="7"/>
      <c r="AK18" s="8"/>
      <c r="AL18" s="7"/>
      <c r="AM18" s="6">
        <v>0</v>
      </c>
      <c r="AN18" s="7"/>
      <c r="AO18" s="6"/>
      <c r="AP18" s="7"/>
      <c r="AQ18" s="6"/>
      <c r="AR18" s="7"/>
      <c r="AS18" s="8"/>
      <c r="AT18" s="7"/>
      <c r="AU18" s="6">
        <v>0</v>
      </c>
      <c r="AV18" s="7"/>
      <c r="AW18" s="6"/>
      <c r="AX18" s="7"/>
      <c r="AY18" s="6"/>
      <c r="AZ18" s="7"/>
      <c r="BA18" s="8"/>
      <c r="BB18" s="7"/>
      <c r="BC18" s="6">
        <v>145</v>
      </c>
      <c r="BD18" s="7"/>
      <c r="BE18" s="6"/>
      <c r="BF18" s="7"/>
      <c r="BG18" s="6"/>
      <c r="BH18" s="7"/>
      <c r="BI18" s="8"/>
      <c r="BJ18" s="7"/>
      <c r="BK18" s="6">
        <v>145</v>
      </c>
      <c r="BL18" s="7"/>
      <c r="BM18" s="6"/>
      <c r="BN18" s="7"/>
      <c r="BO18" s="6"/>
      <c r="BP18" s="7"/>
      <c r="BQ18" s="8"/>
      <c r="BR18" s="7"/>
      <c r="BS18" s="6">
        <v>435</v>
      </c>
      <c r="BT18" s="7"/>
      <c r="BU18" s="6"/>
      <c r="BV18" s="7"/>
      <c r="BW18" s="6"/>
      <c r="BX18" s="7"/>
      <c r="BY18" s="8"/>
      <c r="BZ18" s="7"/>
      <c r="CA18" s="6">
        <v>145</v>
      </c>
      <c r="CB18" s="7"/>
      <c r="CC18" s="6"/>
      <c r="CD18" s="7"/>
      <c r="CE18" s="6"/>
      <c r="CF18" s="7"/>
      <c r="CG18" s="8"/>
      <c r="CH18" s="7"/>
      <c r="CI18" s="6">
        <v>0</v>
      </c>
      <c r="CJ18" s="7"/>
      <c r="CK18" s="6"/>
      <c r="CL18" s="7"/>
      <c r="CM18" s="6"/>
      <c r="CN18" s="7"/>
      <c r="CO18" s="8"/>
      <c r="CP18" s="7"/>
      <c r="CQ18" s="6">
        <v>0</v>
      </c>
      <c r="CR18" s="7"/>
      <c r="CS18" s="6"/>
      <c r="CT18" s="7"/>
      <c r="CU18" s="6"/>
      <c r="CV18" s="7"/>
      <c r="CW18" s="8"/>
      <c r="CX18" s="7"/>
      <c r="CY18" s="6">
        <f t="shared" ref="CY18:CY24" si="0">ROUND(G18+O18+W18+AE18+AM18+AU18+BC18+BK18+BS18+CA18+CI18+CQ18,5)</f>
        <v>1015</v>
      </c>
      <c r="CZ18" s="7"/>
      <c r="DA18" s="6"/>
      <c r="DB18" s="7"/>
      <c r="DC18" s="6"/>
      <c r="DD18" s="7"/>
      <c r="DE18" s="8"/>
    </row>
    <row r="19" spans="1:109" x14ac:dyDescent="0.25">
      <c r="A19" s="2"/>
      <c r="B19" s="2"/>
      <c r="C19" s="2"/>
      <c r="D19" s="2"/>
      <c r="E19" s="2"/>
      <c r="F19" s="2" t="s">
        <v>32</v>
      </c>
      <c r="G19" s="6">
        <v>0</v>
      </c>
      <c r="H19" s="7"/>
      <c r="I19" s="6"/>
      <c r="J19" s="7"/>
      <c r="K19" s="6"/>
      <c r="L19" s="7"/>
      <c r="M19" s="8"/>
      <c r="N19" s="7"/>
      <c r="O19" s="6">
        <v>0</v>
      </c>
      <c r="P19" s="7"/>
      <c r="Q19" s="6"/>
      <c r="R19" s="7"/>
      <c r="S19" s="6"/>
      <c r="T19" s="7"/>
      <c r="U19" s="8"/>
      <c r="V19" s="7"/>
      <c r="W19" s="6">
        <v>0</v>
      </c>
      <c r="X19" s="7"/>
      <c r="Y19" s="6"/>
      <c r="Z19" s="7"/>
      <c r="AA19" s="6"/>
      <c r="AB19" s="7"/>
      <c r="AC19" s="8"/>
      <c r="AD19" s="7"/>
      <c r="AE19" s="6">
        <v>0</v>
      </c>
      <c r="AF19" s="7"/>
      <c r="AG19" s="6"/>
      <c r="AH19" s="7"/>
      <c r="AI19" s="6"/>
      <c r="AJ19" s="7"/>
      <c r="AK19" s="8"/>
      <c r="AL19" s="7"/>
      <c r="AM19" s="6">
        <v>0</v>
      </c>
      <c r="AN19" s="7"/>
      <c r="AO19" s="6"/>
      <c r="AP19" s="7"/>
      <c r="AQ19" s="6"/>
      <c r="AR19" s="7"/>
      <c r="AS19" s="8"/>
      <c r="AT19" s="7"/>
      <c r="AU19" s="6">
        <v>0</v>
      </c>
      <c r="AV19" s="7"/>
      <c r="AW19" s="6"/>
      <c r="AX19" s="7"/>
      <c r="AY19" s="6"/>
      <c r="AZ19" s="7"/>
      <c r="BA19" s="8"/>
      <c r="BB19" s="7"/>
      <c r="BC19" s="6">
        <v>0</v>
      </c>
      <c r="BD19" s="7"/>
      <c r="BE19" s="6"/>
      <c r="BF19" s="7"/>
      <c r="BG19" s="6"/>
      <c r="BH19" s="7"/>
      <c r="BI19" s="8"/>
      <c r="BJ19" s="7"/>
      <c r="BK19" s="6">
        <v>244</v>
      </c>
      <c r="BL19" s="7"/>
      <c r="BM19" s="6"/>
      <c r="BN19" s="7"/>
      <c r="BO19" s="6"/>
      <c r="BP19" s="7"/>
      <c r="BQ19" s="8"/>
      <c r="BR19" s="7"/>
      <c r="BS19" s="6">
        <v>1940</v>
      </c>
      <c r="BT19" s="7"/>
      <c r="BU19" s="6"/>
      <c r="BV19" s="7"/>
      <c r="BW19" s="6"/>
      <c r="BX19" s="7"/>
      <c r="BY19" s="8"/>
      <c r="BZ19" s="7"/>
      <c r="CA19" s="6">
        <v>813</v>
      </c>
      <c r="CB19" s="7"/>
      <c r="CC19" s="6"/>
      <c r="CD19" s="7"/>
      <c r="CE19" s="6"/>
      <c r="CF19" s="7"/>
      <c r="CG19" s="8"/>
      <c r="CH19" s="7"/>
      <c r="CI19" s="6">
        <v>0</v>
      </c>
      <c r="CJ19" s="7"/>
      <c r="CK19" s="6"/>
      <c r="CL19" s="7"/>
      <c r="CM19" s="6"/>
      <c r="CN19" s="7"/>
      <c r="CO19" s="8"/>
      <c r="CP19" s="7"/>
      <c r="CQ19" s="6">
        <v>0</v>
      </c>
      <c r="CR19" s="7"/>
      <c r="CS19" s="6"/>
      <c r="CT19" s="7"/>
      <c r="CU19" s="6"/>
      <c r="CV19" s="7"/>
      <c r="CW19" s="8"/>
      <c r="CX19" s="7"/>
      <c r="CY19" s="6">
        <f t="shared" si="0"/>
        <v>2997</v>
      </c>
      <c r="CZ19" s="7"/>
      <c r="DA19" s="6"/>
      <c r="DB19" s="7"/>
      <c r="DC19" s="6"/>
      <c r="DD19" s="7"/>
      <c r="DE19" s="8"/>
    </row>
    <row r="20" spans="1:109" x14ac:dyDescent="0.25">
      <c r="A20" s="2"/>
      <c r="B20" s="2"/>
      <c r="C20" s="2"/>
      <c r="D20" s="2"/>
      <c r="E20" s="2"/>
      <c r="F20" s="2" t="s">
        <v>33</v>
      </c>
      <c r="G20" s="6">
        <v>0</v>
      </c>
      <c r="H20" s="7"/>
      <c r="I20" s="6"/>
      <c r="J20" s="7"/>
      <c r="K20" s="6"/>
      <c r="L20" s="7"/>
      <c r="M20" s="8"/>
      <c r="N20" s="7"/>
      <c r="O20" s="6">
        <v>0</v>
      </c>
      <c r="P20" s="7"/>
      <c r="Q20" s="6"/>
      <c r="R20" s="7"/>
      <c r="S20" s="6"/>
      <c r="T20" s="7"/>
      <c r="U20" s="8"/>
      <c r="V20" s="7"/>
      <c r="W20" s="6">
        <v>0</v>
      </c>
      <c r="X20" s="7"/>
      <c r="Y20" s="6"/>
      <c r="Z20" s="7"/>
      <c r="AA20" s="6"/>
      <c r="AB20" s="7"/>
      <c r="AC20" s="8"/>
      <c r="AD20" s="7"/>
      <c r="AE20" s="6">
        <v>0</v>
      </c>
      <c r="AF20" s="7"/>
      <c r="AG20" s="6"/>
      <c r="AH20" s="7"/>
      <c r="AI20" s="6"/>
      <c r="AJ20" s="7"/>
      <c r="AK20" s="8"/>
      <c r="AL20" s="7"/>
      <c r="AM20" s="6">
        <v>0</v>
      </c>
      <c r="AN20" s="7"/>
      <c r="AO20" s="6"/>
      <c r="AP20" s="7"/>
      <c r="AQ20" s="6"/>
      <c r="AR20" s="7"/>
      <c r="AS20" s="8"/>
      <c r="AT20" s="7"/>
      <c r="AU20" s="6">
        <v>0</v>
      </c>
      <c r="AV20" s="7"/>
      <c r="AW20" s="6"/>
      <c r="AX20" s="7"/>
      <c r="AY20" s="6"/>
      <c r="AZ20" s="7"/>
      <c r="BA20" s="8"/>
      <c r="BB20" s="7"/>
      <c r="BC20" s="6">
        <v>500</v>
      </c>
      <c r="BD20" s="7"/>
      <c r="BE20" s="6"/>
      <c r="BF20" s="7"/>
      <c r="BG20" s="6"/>
      <c r="BH20" s="7"/>
      <c r="BI20" s="8"/>
      <c r="BJ20" s="7"/>
      <c r="BK20" s="6">
        <v>550</v>
      </c>
      <c r="BL20" s="7"/>
      <c r="BM20" s="6"/>
      <c r="BN20" s="7"/>
      <c r="BO20" s="6"/>
      <c r="BP20" s="7"/>
      <c r="BQ20" s="8"/>
      <c r="BR20" s="7"/>
      <c r="BS20" s="6">
        <v>895</v>
      </c>
      <c r="BT20" s="7"/>
      <c r="BU20" s="6"/>
      <c r="BV20" s="7"/>
      <c r="BW20" s="6"/>
      <c r="BX20" s="7"/>
      <c r="BY20" s="8"/>
      <c r="BZ20" s="7"/>
      <c r="CA20" s="6">
        <v>1600</v>
      </c>
      <c r="CB20" s="7"/>
      <c r="CC20" s="6"/>
      <c r="CD20" s="7"/>
      <c r="CE20" s="6"/>
      <c r="CF20" s="7"/>
      <c r="CG20" s="8"/>
      <c r="CH20" s="7"/>
      <c r="CI20" s="6">
        <v>250</v>
      </c>
      <c r="CJ20" s="7"/>
      <c r="CK20" s="6"/>
      <c r="CL20" s="7"/>
      <c r="CM20" s="6"/>
      <c r="CN20" s="7"/>
      <c r="CO20" s="8"/>
      <c r="CP20" s="7"/>
      <c r="CQ20" s="6">
        <v>0</v>
      </c>
      <c r="CR20" s="7"/>
      <c r="CS20" s="6"/>
      <c r="CT20" s="7"/>
      <c r="CU20" s="6"/>
      <c r="CV20" s="7"/>
      <c r="CW20" s="8"/>
      <c r="CX20" s="7"/>
      <c r="CY20" s="6">
        <f t="shared" si="0"/>
        <v>3795</v>
      </c>
      <c r="CZ20" s="7"/>
      <c r="DA20" s="6"/>
      <c r="DB20" s="7"/>
      <c r="DC20" s="6"/>
      <c r="DD20" s="7"/>
      <c r="DE20" s="8"/>
    </row>
    <row r="21" spans="1:109" x14ac:dyDescent="0.25">
      <c r="A21" s="2"/>
      <c r="B21" s="2"/>
      <c r="C21" s="2"/>
      <c r="D21" s="2"/>
      <c r="E21" s="2"/>
      <c r="F21" s="2" t="s">
        <v>34</v>
      </c>
      <c r="G21" s="6">
        <v>0</v>
      </c>
      <c r="H21" s="7"/>
      <c r="I21" s="6"/>
      <c r="J21" s="7"/>
      <c r="K21" s="6"/>
      <c r="L21" s="7"/>
      <c r="M21" s="8"/>
      <c r="N21" s="7"/>
      <c r="O21" s="6">
        <v>0</v>
      </c>
      <c r="P21" s="7"/>
      <c r="Q21" s="6"/>
      <c r="R21" s="7"/>
      <c r="S21" s="6"/>
      <c r="T21" s="7"/>
      <c r="U21" s="8"/>
      <c r="V21" s="7"/>
      <c r="W21" s="6">
        <v>0</v>
      </c>
      <c r="X21" s="7"/>
      <c r="Y21" s="6"/>
      <c r="Z21" s="7"/>
      <c r="AA21" s="6"/>
      <c r="AB21" s="7"/>
      <c r="AC21" s="8"/>
      <c r="AD21" s="7"/>
      <c r="AE21" s="6">
        <v>0</v>
      </c>
      <c r="AF21" s="7"/>
      <c r="AG21" s="6"/>
      <c r="AH21" s="7"/>
      <c r="AI21" s="6"/>
      <c r="AJ21" s="7"/>
      <c r="AK21" s="8"/>
      <c r="AL21" s="7"/>
      <c r="AM21" s="6">
        <v>0</v>
      </c>
      <c r="AN21" s="7"/>
      <c r="AO21" s="6"/>
      <c r="AP21" s="7"/>
      <c r="AQ21" s="6"/>
      <c r="AR21" s="7"/>
      <c r="AS21" s="8"/>
      <c r="AT21" s="7"/>
      <c r="AU21" s="6">
        <v>0</v>
      </c>
      <c r="AV21" s="7"/>
      <c r="AW21" s="6"/>
      <c r="AX21" s="7"/>
      <c r="AY21" s="6"/>
      <c r="AZ21" s="7"/>
      <c r="BA21" s="8"/>
      <c r="BB21" s="7"/>
      <c r="BC21" s="6">
        <v>500</v>
      </c>
      <c r="BD21" s="7"/>
      <c r="BE21" s="6"/>
      <c r="BF21" s="7"/>
      <c r="BG21" s="6"/>
      <c r="BH21" s="7"/>
      <c r="BI21" s="8"/>
      <c r="BJ21" s="7"/>
      <c r="BK21" s="6">
        <v>200</v>
      </c>
      <c r="BL21" s="7"/>
      <c r="BM21" s="6"/>
      <c r="BN21" s="7"/>
      <c r="BO21" s="6"/>
      <c r="BP21" s="7"/>
      <c r="BQ21" s="8"/>
      <c r="BR21" s="7"/>
      <c r="BS21" s="6">
        <v>0</v>
      </c>
      <c r="BT21" s="7"/>
      <c r="BU21" s="6"/>
      <c r="BV21" s="7"/>
      <c r="BW21" s="6"/>
      <c r="BX21" s="7"/>
      <c r="BY21" s="8"/>
      <c r="BZ21" s="7"/>
      <c r="CA21" s="6">
        <v>200</v>
      </c>
      <c r="CB21" s="7"/>
      <c r="CC21" s="6"/>
      <c r="CD21" s="7"/>
      <c r="CE21" s="6"/>
      <c r="CF21" s="7"/>
      <c r="CG21" s="8"/>
      <c r="CH21" s="7"/>
      <c r="CI21" s="6">
        <v>0</v>
      </c>
      <c r="CJ21" s="7"/>
      <c r="CK21" s="6"/>
      <c r="CL21" s="7"/>
      <c r="CM21" s="6"/>
      <c r="CN21" s="7"/>
      <c r="CO21" s="8"/>
      <c r="CP21" s="7"/>
      <c r="CQ21" s="6">
        <v>1000</v>
      </c>
      <c r="CR21" s="7"/>
      <c r="CS21" s="6"/>
      <c r="CT21" s="7"/>
      <c r="CU21" s="6"/>
      <c r="CV21" s="7"/>
      <c r="CW21" s="8"/>
      <c r="CX21" s="7"/>
      <c r="CY21" s="6">
        <f t="shared" si="0"/>
        <v>1900</v>
      </c>
      <c r="CZ21" s="7"/>
      <c r="DA21" s="6"/>
      <c r="DB21" s="7"/>
      <c r="DC21" s="6"/>
      <c r="DD21" s="7"/>
      <c r="DE21" s="8"/>
    </row>
    <row r="22" spans="1:109" x14ac:dyDescent="0.25">
      <c r="A22" s="2"/>
      <c r="B22" s="2"/>
      <c r="C22" s="2"/>
      <c r="D22" s="2"/>
      <c r="E22" s="2"/>
      <c r="F22" s="2" t="s">
        <v>35</v>
      </c>
      <c r="G22" s="6">
        <v>0</v>
      </c>
      <c r="H22" s="7"/>
      <c r="I22" s="6"/>
      <c r="J22" s="7"/>
      <c r="K22" s="6"/>
      <c r="L22" s="7"/>
      <c r="M22" s="8"/>
      <c r="N22" s="7"/>
      <c r="O22" s="6">
        <v>0</v>
      </c>
      <c r="P22" s="7"/>
      <c r="Q22" s="6"/>
      <c r="R22" s="7"/>
      <c r="S22" s="6"/>
      <c r="T22" s="7"/>
      <c r="U22" s="8"/>
      <c r="V22" s="7"/>
      <c r="W22" s="6">
        <v>0</v>
      </c>
      <c r="X22" s="7"/>
      <c r="Y22" s="6"/>
      <c r="Z22" s="7"/>
      <c r="AA22" s="6"/>
      <c r="AB22" s="7"/>
      <c r="AC22" s="8"/>
      <c r="AD22" s="7"/>
      <c r="AE22" s="6">
        <v>0</v>
      </c>
      <c r="AF22" s="7"/>
      <c r="AG22" s="6"/>
      <c r="AH22" s="7"/>
      <c r="AI22" s="6"/>
      <c r="AJ22" s="7"/>
      <c r="AK22" s="8"/>
      <c r="AL22" s="7"/>
      <c r="AM22" s="6">
        <v>0</v>
      </c>
      <c r="AN22" s="7"/>
      <c r="AO22" s="6"/>
      <c r="AP22" s="7"/>
      <c r="AQ22" s="6"/>
      <c r="AR22" s="7"/>
      <c r="AS22" s="8"/>
      <c r="AT22" s="7"/>
      <c r="AU22" s="6">
        <v>0</v>
      </c>
      <c r="AV22" s="7"/>
      <c r="AW22" s="6"/>
      <c r="AX22" s="7"/>
      <c r="AY22" s="6"/>
      <c r="AZ22" s="7"/>
      <c r="BA22" s="8"/>
      <c r="BB22" s="7"/>
      <c r="BC22" s="6">
        <v>0</v>
      </c>
      <c r="BD22" s="7"/>
      <c r="BE22" s="6"/>
      <c r="BF22" s="7"/>
      <c r="BG22" s="6"/>
      <c r="BH22" s="7"/>
      <c r="BI22" s="8"/>
      <c r="BJ22" s="7"/>
      <c r="BK22" s="6">
        <v>1200</v>
      </c>
      <c r="BL22" s="7"/>
      <c r="BM22" s="6"/>
      <c r="BN22" s="7"/>
      <c r="BO22" s="6"/>
      <c r="BP22" s="7"/>
      <c r="BQ22" s="8"/>
      <c r="BR22" s="7"/>
      <c r="BS22" s="6">
        <v>200</v>
      </c>
      <c r="BT22" s="7"/>
      <c r="BU22" s="6"/>
      <c r="BV22" s="7"/>
      <c r="BW22" s="6"/>
      <c r="BX22" s="7"/>
      <c r="BY22" s="8"/>
      <c r="BZ22" s="7"/>
      <c r="CA22" s="6">
        <v>200</v>
      </c>
      <c r="CB22" s="7"/>
      <c r="CC22" s="6"/>
      <c r="CD22" s="7"/>
      <c r="CE22" s="6"/>
      <c r="CF22" s="7"/>
      <c r="CG22" s="8"/>
      <c r="CH22" s="7"/>
      <c r="CI22" s="6">
        <v>0</v>
      </c>
      <c r="CJ22" s="7"/>
      <c r="CK22" s="6"/>
      <c r="CL22" s="7"/>
      <c r="CM22" s="6"/>
      <c r="CN22" s="7"/>
      <c r="CO22" s="8"/>
      <c r="CP22" s="7"/>
      <c r="CQ22" s="6">
        <v>0</v>
      </c>
      <c r="CR22" s="7"/>
      <c r="CS22" s="6"/>
      <c r="CT22" s="7"/>
      <c r="CU22" s="6"/>
      <c r="CV22" s="7"/>
      <c r="CW22" s="8"/>
      <c r="CX22" s="7"/>
      <c r="CY22" s="6">
        <f t="shared" si="0"/>
        <v>1600</v>
      </c>
      <c r="CZ22" s="7"/>
      <c r="DA22" s="6"/>
      <c r="DB22" s="7"/>
      <c r="DC22" s="6"/>
      <c r="DD22" s="7"/>
      <c r="DE22" s="8"/>
    </row>
    <row r="23" spans="1:109" ht="15.75" thickBot="1" x14ac:dyDescent="0.3">
      <c r="A23" s="2"/>
      <c r="B23" s="2"/>
      <c r="C23" s="2"/>
      <c r="D23" s="2"/>
      <c r="E23" s="2"/>
      <c r="F23" s="2" t="s">
        <v>36</v>
      </c>
      <c r="G23" s="9">
        <v>0</v>
      </c>
      <c r="H23" s="7"/>
      <c r="I23" s="9">
        <v>0</v>
      </c>
      <c r="J23" s="7"/>
      <c r="K23" s="9">
        <f>ROUND((G23-I23),5)</f>
        <v>0</v>
      </c>
      <c r="L23" s="7"/>
      <c r="M23" s="10">
        <f>ROUND(IF(I23=0, IF(G23=0, 0, 1), G23/I23),5)</f>
        <v>0</v>
      </c>
      <c r="N23" s="7"/>
      <c r="O23" s="9">
        <v>0</v>
      </c>
      <c r="P23" s="7"/>
      <c r="Q23" s="9">
        <v>0</v>
      </c>
      <c r="R23" s="7"/>
      <c r="S23" s="9">
        <f>ROUND((O23-Q23),5)</f>
        <v>0</v>
      </c>
      <c r="T23" s="7"/>
      <c r="U23" s="10">
        <f>ROUND(IF(Q23=0, IF(O23=0, 0, 1), O23/Q23),5)</f>
        <v>0</v>
      </c>
      <c r="V23" s="7"/>
      <c r="W23" s="9">
        <v>0</v>
      </c>
      <c r="X23" s="7"/>
      <c r="Y23" s="9">
        <v>0</v>
      </c>
      <c r="Z23" s="7"/>
      <c r="AA23" s="9">
        <f>ROUND((W23-Y23),5)</f>
        <v>0</v>
      </c>
      <c r="AB23" s="7"/>
      <c r="AC23" s="10">
        <f>ROUND(IF(Y23=0, IF(W23=0, 0, 1), W23/Y23),5)</f>
        <v>0</v>
      </c>
      <c r="AD23" s="7"/>
      <c r="AE23" s="9">
        <v>0</v>
      </c>
      <c r="AF23" s="7"/>
      <c r="AG23" s="9">
        <v>0</v>
      </c>
      <c r="AH23" s="7"/>
      <c r="AI23" s="9">
        <f>ROUND((AE23-AG23),5)</f>
        <v>0</v>
      </c>
      <c r="AJ23" s="7"/>
      <c r="AK23" s="10">
        <f>ROUND(IF(AG23=0, IF(AE23=0, 0, 1), AE23/AG23),5)</f>
        <v>0</v>
      </c>
      <c r="AL23" s="7"/>
      <c r="AM23" s="9">
        <v>0</v>
      </c>
      <c r="AN23" s="7"/>
      <c r="AO23" s="9">
        <v>0</v>
      </c>
      <c r="AP23" s="7"/>
      <c r="AQ23" s="9">
        <f>ROUND((AM23-AO23),5)</f>
        <v>0</v>
      </c>
      <c r="AR23" s="7"/>
      <c r="AS23" s="10">
        <f>ROUND(IF(AO23=0, IF(AM23=0, 0, 1), AM23/AO23),5)</f>
        <v>0</v>
      </c>
      <c r="AT23" s="7"/>
      <c r="AU23" s="9">
        <v>1434</v>
      </c>
      <c r="AV23" s="7"/>
      <c r="AW23" s="9">
        <v>5000</v>
      </c>
      <c r="AX23" s="7"/>
      <c r="AY23" s="9">
        <f>ROUND((AU23-AW23),5)</f>
        <v>-3566</v>
      </c>
      <c r="AZ23" s="7"/>
      <c r="BA23" s="10">
        <f>ROUND(IF(AW23=0, IF(AU23=0, 0, 1), AU23/AW23),5)</f>
        <v>0.2868</v>
      </c>
      <c r="BB23" s="7"/>
      <c r="BC23" s="9">
        <v>4464</v>
      </c>
      <c r="BD23" s="7"/>
      <c r="BE23" s="9">
        <v>5000</v>
      </c>
      <c r="BF23" s="7"/>
      <c r="BG23" s="9">
        <f>ROUND((BC23-BE23),5)</f>
        <v>-536</v>
      </c>
      <c r="BH23" s="7"/>
      <c r="BI23" s="10">
        <f>ROUND(IF(BE23=0, IF(BC23=0, 0, 1), BC23/BE23),5)</f>
        <v>0.89280000000000004</v>
      </c>
      <c r="BJ23" s="7"/>
      <c r="BK23" s="9">
        <v>3585</v>
      </c>
      <c r="BL23" s="7"/>
      <c r="BM23" s="9">
        <v>15000</v>
      </c>
      <c r="BN23" s="7"/>
      <c r="BO23" s="9">
        <f>ROUND((BK23-BM23),5)</f>
        <v>-11415</v>
      </c>
      <c r="BP23" s="7"/>
      <c r="BQ23" s="10">
        <f>ROUND(IF(BM23=0, IF(BK23=0, 0, 1), BK23/BM23),5)</f>
        <v>0.23899999999999999</v>
      </c>
      <c r="BR23" s="7"/>
      <c r="BS23" s="9">
        <v>11130</v>
      </c>
      <c r="BT23" s="7"/>
      <c r="BU23" s="9">
        <v>15000</v>
      </c>
      <c r="BV23" s="7"/>
      <c r="BW23" s="9">
        <f>ROUND((BS23-BU23),5)</f>
        <v>-3870</v>
      </c>
      <c r="BX23" s="7"/>
      <c r="BY23" s="10">
        <f>ROUND(IF(BU23=0, IF(BS23=0, 0, 1), BS23/BU23),5)</f>
        <v>0.74199999999999999</v>
      </c>
      <c r="BZ23" s="7"/>
      <c r="CA23" s="9">
        <v>13570</v>
      </c>
      <c r="CB23" s="7"/>
      <c r="CC23" s="9">
        <v>15000</v>
      </c>
      <c r="CD23" s="7"/>
      <c r="CE23" s="9">
        <f>ROUND((CA23-CC23),5)</f>
        <v>-1430</v>
      </c>
      <c r="CF23" s="7"/>
      <c r="CG23" s="10">
        <f>ROUND(IF(CC23=0, IF(CA23=0, 0, 1), CA23/CC23),5)</f>
        <v>0.90466999999999997</v>
      </c>
      <c r="CH23" s="7"/>
      <c r="CI23" s="9">
        <v>0</v>
      </c>
      <c r="CJ23" s="7"/>
      <c r="CK23" s="9">
        <v>0</v>
      </c>
      <c r="CL23" s="7"/>
      <c r="CM23" s="9">
        <f>ROUND((CI23-CK23),5)</f>
        <v>0</v>
      </c>
      <c r="CN23" s="7"/>
      <c r="CO23" s="10">
        <f>ROUND(IF(CK23=0, IF(CI23=0, 0, 1), CI23/CK23),5)</f>
        <v>0</v>
      </c>
      <c r="CP23" s="7"/>
      <c r="CQ23" s="9">
        <v>0</v>
      </c>
      <c r="CR23" s="7"/>
      <c r="CS23" s="9">
        <v>0</v>
      </c>
      <c r="CT23" s="7"/>
      <c r="CU23" s="9">
        <f>ROUND((CQ23-CS23),5)</f>
        <v>0</v>
      </c>
      <c r="CV23" s="7"/>
      <c r="CW23" s="10">
        <f>ROUND(IF(CS23=0, IF(CQ23=0, 0, 1), CQ23/CS23),5)</f>
        <v>0</v>
      </c>
      <c r="CX23" s="7"/>
      <c r="CY23" s="9">
        <f t="shared" si="0"/>
        <v>34183</v>
      </c>
      <c r="CZ23" s="7"/>
      <c r="DA23" s="9">
        <f>ROUND(I23+Q23+Y23+AG23+AO23+AW23+BE23+BM23+BU23+CC23+CK23+CS23,5)</f>
        <v>55000</v>
      </c>
      <c r="DB23" s="7"/>
      <c r="DC23" s="9">
        <f>ROUND((CY23-DA23),5)</f>
        <v>-20817</v>
      </c>
      <c r="DD23" s="7"/>
      <c r="DE23" s="10">
        <f>ROUND(IF(DA23=0, IF(CY23=0, 0, 1), CY23/DA23),5)</f>
        <v>0.62151000000000001</v>
      </c>
    </row>
    <row r="24" spans="1:109" x14ac:dyDescent="0.25">
      <c r="A24" s="2"/>
      <c r="B24" s="2"/>
      <c r="C24" s="2"/>
      <c r="D24" s="2"/>
      <c r="E24" s="2" t="s">
        <v>37</v>
      </c>
      <c r="F24" s="2"/>
      <c r="G24" s="6">
        <f>ROUND(SUM(G17:G23),5)</f>
        <v>0</v>
      </c>
      <c r="H24" s="7"/>
      <c r="I24" s="6">
        <f>ROUND(SUM(I17:I23),5)</f>
        <v>0</v>
      </c>
      <c r="J24" s="7"/>
      <c r="K24" s="6">
        <f>ROUND((G24-I24),5)</f>
        <v>0</v>
      </c>
      <c r="L24" s="7"/>
      <c r="M24" s="8">
        <f>ROUND(IF(I24=0, IF(G24=0, 0, 1), G24/I24),5)</f>
        <v>0</v>
      </c>
      <c r="N24" s="7"/>
      <c r="O24" s="6">
        <f>ROUND(SUM(O17:O23),5)</f>
        <v>0</v>
      </c>
      <c r="P24" s="7"/>
      <c r="Q24" s="6">
        <f>ROUND(SUM(Q17:Q23),5)</f>
        <v>0</v>
      </c>
      <c r="R24" s="7"/>
      <c r="S24" s="6">
        <f>ROUND((O24-Q24),5)</f>
        <v>0</v>
      </c>
      <c r="T24" s="7"/>
      <c r="U24" s="8">
        <f>ROUND(IF(Q24=0, IF(O24=0, 0, 1), O24/Q24),5)</f>
        <v>0</v>
      </c>
      <c r="V24" s="7"/>
      <c r="W24" s="6">
        <f>ROUND(SUM(W17:W23),5)</f>
        <v>0</v>
      </c>
      <c r="X24" s="7"/>
      <c r="Y24" s="6">
        <f>ROUND(SUM(Y17:Y23),5)</f>
        <v>0</v>
      </c>
      <c r="Z24" s="7"/>
      <c r="AA24" s="6">
        <f>ROUND((W24-Y24),5)</f>
        <v>0</v>
      </c>
      <c r="AB24" s="7"/>
      <c r="AC24" s="8">
        <f>ROUND(IF(Y24=0, IF(W24=0, 0, 1), W24/Y24),5)</f>
        <v>0</v>
      </c>
      <c r="AD24" s="7"/>
      <c r="AE24" s="6">
        <f>ROUND(SUM(AE17:AE23),5)</f>
        <v>145</v>
      </c>
      <c r="AF24" s="7"/>
      <c r="AG24" s="6">
        <f>ROUND(SUM(AG17:AG23),5)</f>
        <v>0</v>
      </c>
      <c r="AH24" s="7"/>
      <c r="AI24" s="6">
        <f>ROUND((AE24-AG24),5)</f>
        <v>145</v>
      </c>
      <c r="AJ24" s="7"/>
      <c r="AK24" s="8">
        <f>ROUND(IF(AG24=0, IF(AE24=0, 0, 1), AE24/AG24),5)</f>
        <v>1</v>
      </c>
      <c r="AL24" s="7"/>
      <c r="AM24" s="6">
        <f>ROUND(SUM(AM17:AM23),5)</f>
        <v>0</v>
      </c>
      <c r="AN24" s="7"/>
      <c r="AO24" s="6">
        <f>ROUND(SUM(AO17:AO23),5)</f>
        <v>0</v>
      </c>
      <c r="AP24" s="7"/>
      <c r="AQ24" s="6">
        <f>ROUND((AM24-AO24),5)</f>
        <v>0</v>
      </c>
      <c r="AR24" s="7"/>
      <c r="AS24" s="8">
        <f>ROUND(IF(AO24=0, IF(AM24=0, 0, 1), AM24/AO24),5)</f>
        <v>0</v>
      </c>
      <c r="AT24" s="7"/>
      <c r="AU24" s="6">
        <f>ROUND(SUM(AU17:AU23),5)</f>
        <v>1434</v>
      </c>
      <c r="AV24" s="7"/>
      <c r="AW24" s="6">
        <f>ROUND(SUM(AW17:AW23),5)</f>
        <v>5000</v>
      </c>
      <c r="AX24" s="7"/>
      <c r="AY24" s="6">
        <f>ROUND((AU24-AW24),5)</f>
        <v>-3566</v>
      </c>
      <c r="AZ24" s="7"/>
      <c r="BA24" s="8">
        <f>ROUND(IF(AW24=0, IF(AU24=0, 0, 1), AU24/AW24),5)</f>
        <v>0.2868</v>
      </c>
      <c r="BB24" s="7"/>
      <c r="BC24" s="6">
        <f>ROUND(SUM(BC17:BC23),5)</f>
        <v>5609</v>
      </c>
      <c r="BD24" s="7"/>
      <c r="BE24" s="6">
        <f>ROUND(SUM(BE17:BE23),5)</f>
        <v>5000</v>
      </c>
      <c r="BF24" s="7"/>
      <c r="BG24" s="6">
        <f>ROUND((BC24-BE24),5)</f>
        <v>609</v>
      </c>
      <c r="BH24" s="7"/>
      <c r="BI24" s="8">
        <f>ROUND(IF(BE24=0, IF(BC24=0, 0, 1), BC24/BE24),5)</f>
        <v>1.1217999999999999</v>
      </c>
      <c r="BJ24" s="7"/>
      <c r="BK24" s="6">
        <f>ROUND(SUM(BK17:BK23),5)</f>
        <v>5924</v>
      </c>
      <c r="BL24" s="7"/>
      <c r="BM24" s="6">
        <f>ROUND(SUM(BM17:BM23),5)</f>
        <v>15000</v>
      </c>
      <c r="BN24" s="7"/>
      <c r="BO24" s="6">
        <f>ROUND((BK24-BM24),5)</f>
        <v>-9076</v>
      </c>
      <c r="BP24" s="7"/>
      <c r="BQ24" s="8">
        <f>ROUND(IF(BM24=0, IF(BK24=0, 0, 1), BK24/BM24),5)</f>
        <v>0.39493</v>
      </c>
      <c r="BR24" s="7"/>
      <c r="BS24" s="6">
        <f>ROUND(SUM(BS17:BS23),5)</f>
        <v>14600</v>
      </c>
      <c r="BT24" s="7"/>
      <c r="BU24" s="6">
        <f>ROUND(SUM(BU17:BU23),5)</f>
        <v>15000</v>
      </c>
      <c r="BV24" s="7"/>
      <c r="BW24" s="6">
        <f>ROUND((BS24-BU24),5)</f>
        <v>-400</v>
      </c>
      <c r="BX24" s="7"/>
      <c r="BY24" s="8">
        <f>ROUND(IF(BU24=0, IF(BS24=0, 0, 1), BS24/BU24),5)</f>
        <v>0.97333000000000003</v>
      </c>
      <c r="BZ24" s="7"/>
      <c r="CA24" s="6">
        <f>ROUND(SUM(CA17:CA23),5)</f>
        <v>16528</v>
      </c>
      <c r="CB24" s="7"/>
      <c r="CC24" s="6">
        <f>ROUND(SUM(CC17:CC23),5)</f>
        <v>15000</v>
      </c>
      <c r="CD24" s="7"/>
      <c r="CE24" s="6">
        <f>ROUND((CA24-CC24),5)</f>
        <v>1528</v>
      </c>
      <c r="CF24" s="7"/>
      <c r="CG24" s="8">
        <f>ROUND(IF(CC24=0, IF(CA24=0, 0, 1), CA24/CC24),5)</f>
        <v>1.1018699999999999</v>
      </c>
      <c r="CH24" s="7"/>
      <c r="CI24" s="6">
        <f>ROUND(SUM(CI17:CI23),5)</f>
        <v>250</v>
      </c>
      <c r="CJ24" s="7"/>
      <c r="CK24" s="6">
        <f>ROUND(SUM(CK17:CK23),5)</f>
        <v>0</v>
      </c>
      <c r="CL24" s="7"/>
      <c r="CM24" s="6">
        <f>ROUND((CI24-CK24),5)</f>
        <v>250</v>
      </c>
      <c r="CN24" s="7"/>
      <c r="CO24" s="8">
        <f>ROUND(IF(CK24=0, IF(CI24=0, 0, 1), CI24/CK24),5)</f>
        <v>1</v>
      </c>
      <c r="CP24" s="7"/>
      <c r="CQ24" s="6">
        <f>ROUND(SUM(CQ17:CQ23),5)</f>
        <v>1000</v>
      </c>
      <c r="CR24" s="7"/>
      <c r="CS24" s="6">
        <f>ROUND(SUM(CS17:CS23),5)</f>
        <v>0</v>
      </c>
      <c r="CT24" s="7"/>
      <c r="CU24" s="6">
        <f>ROUND((CQ24-CS24),5)</f>
        <v>1000</v>
      </c>
      <c r="CV24" s="7"/>
      <c r="CW24" s="8">
        <f>ROUND(IF(CS24=0, IF(CQ24=0, 0, 1), CQ24/CS24),5)</f>
        <v>1</v>
      </c>
      <c r="CX24" s="7"/>
      <c r="CY24" s="6">
        <f t="shared" si="0"/>
        <v>45490</v>
      </c>
      <c r="CZ24" s="7"/>
      <c r="DA24" s="6">
        <f>ROUND(I24+Q24+Y24+AG24+AO24+AW24+BE24+BM24+BU24+CC24+CK24+CS24,5)</f>
        <v>55000</v>
      </c>
      <c r="DB24" s="7"/>
      <c r="DC24" s="6">
        <f>ROUND((CY24-DA24),5)</f>
        <v>-9510</v>
      </c>
      <c r="DD24" s="7"/>
      <c r="DE24" s="8">
        <f>ROUND(IF(DA24=0, IF(CY24=0, 0, 1), CY24/DA24),5)</f>
        <v>0.82708999999999999</v>
      </c>
    </row>
    <row r="25" spans="1:109" x14ac:dyDescent="0.25">
      <c r="A25" s="2"/>
      <c r="B25" s="2"/>
      <c r="C25" s="2"/>
      <c r="D25" s="2"/>
      <c r="E25" s="2" t="s">
        <v>38</v>
      </c>
      <c r="F25" s="2"/>
      <c r="G25" s="6"/>
      <c r="H25" s="7"/>
      <c r="I25" s="6"/>
      <c r="J25" s="7"/>
      <c r="K25" s="6"/>
      <c r="L25" s="7"/>
      <c r="M25" s="8"/>
      <c r="N25" s="7"/>
      <c r="O25" s="6"/>
      <c r="P25" s="7"/>
      <c r="Q25" s="6"/>
      <c r="R25" s="7"/>
      <c r="S25" s="6"/>
      <c r="T25" s="7"/>
      <c r="U25" s="8"/>
      <c r="V25" s="7"/>
      <c r="W25" s="6"/>
      <c r="X25" s="7"/>
      <c r="Y25" s="6"/>
      <c r="Z25" s="7"/>
      <c r="AA25" s="6"/>
      <c r="AB25" s="7"/>
      <c r="AC25" s="8"/>
      <c r="AD25" s="7"/>
      <c r="AE25" s="6"/>
      <c r="AF25" s="7"/>
      <c r="AG25" s="6"/>
      <c r="AH25" s="7"/>
      <c r="AI25" s="6"/>
      <c r="AJ25" s="7"/>
      <c r="AK25" s="8"/>
      <c r="AL25" s="7"/>
      <c r="AM25" s="6"/>
      <c r="AN25" s="7"/>
      <c r="AO25" s="6"/>
      <c r="AP25" s="7"/>
      <c r="AQ25" s="6"/>
      <c r="AR25" s="7"/>
      <c r="AS25" s="8"/>
      <c r="AT25" s="7"/>
      <c r="AU25" s="6"/>
      <c r="AV25" s="7"/>
      <c r="AW25" s="6"/>
      <c r="AX25" s="7"/>
      <c r="AY25" s="6"/>
      <c r="AZ25" s="7"/>
      <c r="BA25" s="8"/>
      <c r="BB25" s="7"/>
      <c r="BC25" s="6"/>
      <c r="BD25" s="7"/>
      <c r="BE25" s="6"/>
      <c r="BF25" s="7"/>
      <c r="BG25" s="6"/>
      <c r="BH25" s="7"/>
      <c r="BI25" s="8"/>
      <c r="BJ25" s="7"/>
      <c r="BK25" s="6"/>
      <c r="BL25" s="7"/>
      <c r="BM25" s="6"/>
      <c r="BN25" s="7"/>
      <c r="BO25" s="6"/>
      <c r="BP25" s="7"/>
      <c r="BQ25" s="8"/>
      <c r="BR25" s="7"/>
      <c r="BS25" s="6"/>
      <c r="BT25" s="7"/>
      <c r="BU25" s="6"/>
      <c r="BV25" s="7"/>
      <c r="BW25" s="6"/>
      <c r="BX25" s="7"/>
      <c r="BY25" s="8"/>
      <c r="BZ25" s="7"/>
      <c r="CA25" s="6"/>
      <c r="CB25" s="7"/>
      <c r="CC25" s="6"/>
      <c r="CD25" s="7"/>
      <c r="CE25" s="6"/>
      <c r="CF25" s="7"/>
      <c r="CG25" s="8"/>
      <c r="CH25" s="7"/>
      <c r="CI25" s="6"/>
      <c r="CJ25" s="7"/>
      <c r="CK25" s="6"/>
      <c r="CL25" s="7"/>
      <c r="CM25" s="6"/>
      <c r="CN25" s="7"/>
      <c r="CO25" s="8"/>
      <c r="CP25" s="7"/>
      <c r="CQ25" s="6"/>
      <c r="CR25" s="7"/>
      <c r="CS25" s="6"/>
      <c r="CT25" s="7"/>
      <c r="CU25" s="6"/>
      <c r="CV25" s="7"/>
      <c r="CW25" s="8"/>
      <c r="CX25" s="7"/>
      <c r="CY25" s="6"/>
      <c r="CZ25" s="7"/>
      <c r="DA25" s="6"/>
      <c r="DB25" s="7"/>
      <c r="DC25" s="6"/>
      <c r="DD25" s="7"/>
      <c r="DE25" s="8"/>
    </row>
    <row r="26" spans="1:109" x14ac:dyDescent="0.25">
      <c r="A26" s="2"/>
      <c r="B26" s="2"/>
      <c r="C26" s="2"/>
      <c r="D26" s="2"/>
      <c r="E26" s="2"/>
      <c r="F26" s="2" t="s">
        <v>39</v>
      </c>
      <c r="G26" s="6">
        <v>0</v>
      </c>
      <c r="H26" s="7"/>
      <c r="I26" s="6">
        <v>0</v>
      </c>
      <c r="J26" s="7"/>
      <c r="K26" s="6">
        <f t="shared" ref="K26:K31" si="1">ROUND((G26-I26),5)</f>
        <v>0</v>
      </c>
      <c r="L26" s="7"/>
      <c r="M26" s="8">
        <f t="shared" ref="M26:M31" si="2">ROUND(IF(I26=0, IF(G26=0, 0, 1), G26/I26),5)</f>
        <v>0</v>
      </c>
      <c r="N26" s="7"/>
      <c r="O26" s="6">
        <v>0</v>
      </c>
      <c r="P26" s="7"/>
      <c r="Q26" s="6">
        <v>0</v>
      </c>
      <c r="R26" s="7"/>
      <c r="S26" s="6">
        <f t="shared" ref="S26:S31" si="3">ROUND((O26-Q26),5)</f>
        <v>0</v>
      </c>
      <c r="T26" s="7"/>
      <c r="U26" s="8">
        <f t="shared" ref="U26:U31" si="4">ROUND(IF(Q26=0, IF(O26=0, 0, 1), O26/Q26),5)</f>
        <v>0</v>
      </c>
      <c r="V26" s="7"/>
      <c r="W26" s="6">
        <v>0</v>
      </c>
      <c r="X26" s="7"/>
      <c r="Y26" s="6">
        <v>0</v>
      </c>
      <c r="Z26" s="7"/>
      <c r="AA26" s="6">
        <f t="shared" ref="AA26:AA31" si="5">ROUND((W26-Y26),5)</f>
        <v>0</v>
      </c>
      <c r="AB26" s="7"/>
      <c r="AC26" s="8">
        <f t="shared" ref="AC26:AC31" si="6">ROUND(IF(Y26=0, IF(W26=0, 0, 1), W26/Y26),5)</f>
        <v>0</v>
      </c>
      <c r="AD26" s="7"/>
      <c r="AE26" s="6">
        <v>0</v>
      </c>
      <c r="AF26" s="7"/>
      <c r="AG26" s="6">
        <v>0</v>
      </c>
      <c r="AH26" s="7"/>
      <c r="AI26" s="6">
        <f t="shared" ref="AI26:AI31" si="7">ROUND((AE26-AG26),5)</f>
        <v>0</v>
      </c>
      <c r="AJ26" s="7"/>
      <c r="AK26" s="8">
        <f t="shared" ref="AK26:AK31" si="8">ROUND(IF(AG26=0, IF(AE26=0, 0, 1), AE26/AG26),5)</f>
        <v>0</v>
      </c>
      <c r="AL26" s="7"/>
      <c r="AM26" s="6">
        <v>0</v>
      </c>
      <c r="AN26" s="7"/>
      <c r="AO26" s="6">
        <v>0</v>
      </c>
      <c r="AP26" s="7"/>
      <c r="AQ26" s="6">
        <f t="shared" ref="AQ26:AQ31" si="9">ROUND((AM26-AO26),5)</f>
        <v>0</v>
      </c>
      <c r="AR26" s="7"/>
      <c r="AS26" s="8">
        <f t="shared" ref="AS26:AS31" si="10">ROUND(IF(AO26=0, IF(AM26=0, 0, 1), AM26/AO26),5)</f>
        <v>0</v>
      </c>
      <c r="AT26" s="7"/>
      <c r="AU26" s="6">
        <v>0</v>
      </c>
      <c r="AV26" s="7"/>
      <c r="AW26" s="6">
        <v>0</v>
      </c>
      <c r="AX26" s="7"/>
      <c r="AY26" s="6">
        <f t="shared" ref="AY26:AY31" si="11">ROUND((AU26-AW26),5)</f>
        <v>0</v>
      </c>
      <c r="AZ26" s="7"/>
      <c r="BA26" s="8">
        <f t="shared" ref="BA26:BA31" si="12">ROUND(IF(AW26=0, IF(AU26=0, 0, 1), AU26/AW26),5)</f>
        <v>0</v>
      </c>
      <c r="BB26" s="7"/>
      <c r="BC26" s="6">
        <v>0</v>
      </c>
      <c r="BD26" s="7"/>
      <c r="BE26" s="6">
        <v>0</v>
      </c>
      <c r="BF26" s="7"/>
      <c r="BG26" s="6">
        <f t="shared" ref="BG26:BG31" si="13">ROUND((BC26-BE26),5)</f>
        <v>0</v>
      </c>
      <c r="BH26" s="7"/>
      <c r="BI26" s="8">
        <f t="shared" ref="BI26:BI31" si="14">ROUND(IF(BE26=0, IF(BC26=0, 0, 1), BC26/BE26),5)</f>
        <v>0</v>
      </c>
      <c r="BJ26" s="7"/>
      <c r="BK26" s="6">
        <v>0</v>
      </c>
      <c r="BL26" s="7"/>
      <c r="BM26" s="6">
        <v>0</v>
      </c>
      <c r="BN26" s="7"/>
      <c r="BO26" s="6">
        <f t="shared" ref="BO26:BO31" si="15">ROUND((BK26-BM26),5)</f>
        <v>0</v>
      </c>
      <c r="BP26" s="7"/>
      <c r="BQ26" s="8">
        <f t="shared" ref="BQ26:BQ31" si="16">ROUND(IF(BM26=0, IF(BK26=0, 0, 1), BK26/BM26),5)</f>
        <v>0</v>
      </c>
      <c r="BR26" s="7"/>
      <c r="BS26" s="6">
        <v>0</v>
      </c>
      <c r="BT26" s="7"/>
      <c r="BU26" s="6">
        <v>0</v>
      </c>
      <c r="BV26" s="7"/>
      <c r="BW26" s="6">
        <f t="shared" ref="BW26:BW31" si="17">ROUND((BS26-BU26),5)</f>
        <v>0</v>
      </c>
      <c r="BX26" s="7"/>
      <c r="BY26" s="8">
        <f t="shared" ref="BY26:BY31" si="18">ROUND(IF(BU26=0, IF(BS26=0, 0, 1), BS26/BU26),5)</f>
        <v>0</v>
      </c>
      <c r="BZ26" s="7"/>
      <c r="CA26" s="6">
        <v>1540</v>
      </c>
      <c r="CB26" s="7"/>
      <c r="CC26" s="6">
        <v>0</v>
      </c>
      <c r="CD26" s="7"/>
      <c r="CE26" s="6">
        <f t="shared" ref="CE26:CE31" si="19">ROUND((CA26-CC26),5)</f>
        <v>1540</v>
      </c>
      <c r="CF26" s="7"/>
      <c r="CG26" s="8">
        <f t="shared" ref="CG26:CG31" si="20">ROUND(IF(CC26=0, IF(CA26=0, 0, 1), CA26/CC26),5)</f>
        <v>1</v>
      </c>
      <c r="CH26" s="7"/>
      <c r="CI26" s="6">
        <v>5120</v>
      </c>
      <c r="CJ26" s="7"/>
      <c r="CK26" s="6">
        <v>6000</v>
      </c>
      <c r="CL26" s="7"/>
      <c r="CM26" s="6">
        <f t="shared" ref="CM26:CM31" si="21">ROUND((CI26-CK26),5)</f>
        <v>-880</v>
      </c>
      <c r="CN26" s="7"/>
      <c r="CO26" s="8">
        <f t="shared" ref="CO26:CO31" si="22">ROUND(IF(CK26=0, IF(CI26=0, 0, 1), CI26/CK26),5)</f>
        <v>0.85333000000000003</v>
      </c>
      <c r="CP26" s="7"/>
      <c r="CQ26" s="6">
        <v>1290</v>
      </c>
      <c r="CR26" s="7"/>
      <c r="CS26" s="6">
        <v>6000</v>
      </c>
      <c r="CT26" s="7"/>
      <c r="CU26" s="6">
        <f t="shared" ref="CU26:CU31" si="23">ROUND((CQ26-CS26),5)</f>
        <v>-4710</v>
      </c>
      <c r="CV26" s="7"/>
      <c r="CW26" s="8">
        <f t="shared" ref="CW26:CW31" si="24">ROUND(IF(CS26=0, IF(CQ26=0, 0, 1), CQ26/CS26),5)</f>
        <v>0.215</v>
      </c>
      <c r="CX26" s="7"/>
      <c r="CY26" s="6">
        <f t="shared" ref="CY26:CY31" si="25">ROUND(G26+O26+W26+AE26+AM26+AU26+BC26+BK26+BS26+CA26+CI26+CQ26,5)</f>
        <v>7950</v>
      </c>
      <c r="CZ26" s="7"/>
      <c r="DA26" s="6">
        <f t="shared" ref="DA26:DA31" si="26">ROUND(I26+Q26+Y26+AG26+AO26+AW26+BE26+BM26+BU26+CC26+CK26+CS26,5)</f>
        <v>12000</v>
      </c>
      <c r="DB26" s="7"/>
      <c r="DC26" s="6">
        <f t="shared" ref="DC26:DC31" si="27">ROUND((CY26-DA26),5)</f>
        <v>-4050</v>
      </c>
      <c r="DD26" s="7"/>
      <c r="DE26" s="8">
        <f t="shared" ref="DE26:DE31" si="28">ROUND(IF(DA26=0, IF(CY26=0, 0, 1), CY26/DA26),5)</f>
        <v>0.66249999999999998</v>
      </c>
    </row>
    <row r="27" spans="1:109" x14ac:dyDescent="0.25">
      <c r="A27" s="2"/>
      <c r="B27" s="2"/>
      <c r="C27" s="2"/>
      <c r="D27" s="2"/>
      <c r="E27" s="2"/>
      <c r="F27" s="2" t="s">
        <v>40</v>
      </c>
      <c r="G27" s="6">
        <v>0</v>
      </c>
      <c r="H27" s="7"/>
      <c r="I27" s="6">
        <v>0</v>
      </c>
      <c r="J27" s="7"/>
      <c r="K27" s="6">
        <f t="shared" si="1"/>
        <v>0</v>
      </c>
      <c r="L27" s="7"/>
      <c r="M27" s="8">
        <f t="shared" si="2"/>
        <v>0</v>
      </c>
      <c r="N27" s="7"/>
      <c r="O27" s="6">
        <v>0</v>
      </c>
      <c r="P27" s="7"/>
      <c r="Q27" s="6">
        <v>0</v>
      </c>
      <c r="R27" s="7"/>
      <c r="S27" s="6">
        <f t="shared" si="3"/>
        <v>0</v>
      </c>
      <c r="T27" s="7"/>
      <c r="U27" s="8">
        <f t="shared" si="4"/>
        <v>0</v>
      </c>
      <c r="V27" s="7"/>
      <c r="W27" s="6">
        <v>0</v>
      </c>
      <c r="X27" s="7"/>
      <c r="Y27" s="6">
        <v>0</v>
      </c>
      <c r="Z27" s="7"/>
      <c r="AA27" s="6">
        <f t="shared" si="5"/>
        <v>0</v>
      </c>
      <c r="AB27" s="7"/>
      <c r="AC27" s="8">
        <f t="shared" si="6"/>
        <v>0</v>
      </c>
      <c r="AD27" s="7"/>
      <c r="AE27" s="6">
        <v>720</v>
      </c>
      <c r="AF27" s="7"/>
      <c r="AG27" s="6">
        <v>0</v>
      </c>
      <c r="AH27" s="7"/>
      <c r="AI27" s="6">
        <f t="shared" si="7"/>
        <v>720</v>
      </c>
      <c r="AJ27" s="7"/>
      <c r="AK27" s="8">
        <f t="shared" si="8"/>
        <v>1</v>
      </c>
      <c r="AL27" s="7"/>
      <c r="AM27" s="6">
        <v>6735</v>
      </c>
      <c r="AN27" s="7"/>
      <c r="AO27" s="6">
        <v>6000</v>
      </c>
      <c r="AP27" s="7"/>
      <c r="AQ27" s="6">
        <f t="shared" si="9"/>
        <v>735</v>
      </c>
      <c r="AR27" s="7"/>
      <c r="AS27" s="8">
        <f t="shared" si="10"/>
        <v>1.1225000000000001</v>
      </c>
      <c r="AT27" s="7"/>
      <c r="AU27" s="6">
        <v>2950</v>
      </c>
      <c r="AV27" s="7"/>
      <c r="AW27" s="6">
        <v>6000</v>
      </c>
      <c r="AX27" s="7"/>
      <c r="AY27" s="6">
        <f t="shared" si="11"/>
        <v>-3050</v>
      </c>
      <c r="AZ27" s="7"/>
      <c r="BA27" s="8">
        <f t="shared" si="12"/>
        <v>0.49167</v>
      </c>
      <c r="BB27" s="7"/>
      <c r="BC27" s="6">
        <v>0</v>
      </c>
      <c r="BD27" s="7"/>
      <c r="BE27" s="6">
        <v>0</v>
      </c>
      <c r="BF27" s="7"/>
      <c r="BG27" s="6">
        <f t="shared" si="13"/>
        <v>0</v>
      </c>
      <c r="BH27" s="7"/>
      <c r="BI27" s="8">
        <f t="shared" si="14"/>
        <v>0</v>
      </c>
      <c r="BJ27" s="7"/>
      <c r="BK27" s="6">
        <v>0</v>
      </c>
      <c r="BL27" s="7"/>
      <c r="BM27" s="6">
        <v>0</v>
      </c>
      <c r="BN27" s="7"/>
      <c r="BO27" s="6">
        <f t="shared" si="15"/>
        <v>0</v>
      </c>
      <c r="BP27" s="7"/>
      <c r="BQ27" s="8">
        <f t="shared" si="16"/>
        <v>0</v>
      </c>
      <c r="BR27" s="7"/>
      <c r="BS27" s="6">
        <v>0</v>
      </c>
      <c r="BT27" s="7"/>
      <c r="BU27" s="6">
        <v>0</v>
      </c>
      <c r="BV27" s="7"/>
      <c r="BW27" s="6">
        <f t="shared" si="17"/>
        <v>0</v>
      </c>
      <c r="BX27" s="7"/>
      <c r="BY27" s="8">
        <f t="shared" si="18"/>
        <v>0</v>
      </c>
      <c r="BZ27" s="7"/>
      <c r="CA27" s="6">
        <v>0</v>
      </c>
      <c r="CB27" s="7"/>
      <c r="CC27" s="6">
        <v>0</v>
      </c>
      <c r="CD27" s="7"/>
      <c r="CE27" s="6">
        <f t="shared" si="19"/>
        <v>0</v>
      </c>
      <c r="CF27" s="7"/>
      <c r="CG27" s="8">
        <f t="shared" si="20"/>
        <v>0</v>
      </c>
      <c r="CH27" s="7"/>
      <c r="CI27" s="6">
        <v>0</v>
      </c>
      <c r="CJ27" s="7"/>
      <c r="CK27" s="6">
        <v>0</v>
      </c>
      <c r="CL27" s="7"/>
      <c r="CM27" s="6">
        <f t="shared" si="21"/>
        <v>0</v>
      </c>
      <c r="CN27" s="7"/>
      <c r="CO27" s="8">
        <f t="shared" si="22"/>
        <v>0</v>
      </c>
      <c r="CP27" s="7"/>
      <c r="CQ27" s="6">
        <v>0</v>
      </c>
      <c r="CR27" s="7"/>
      <c r="CS27" s="6">
        <v>0</v>
      </c>
      <c r="CT27" s="7"/>
      <c r="CU27" s="6">
        <f t="shared" si="23"/>
        <v>0</v>
      </c>
      <c r="CV27" s="7"/>
      <c r="CW27" s="8">
        <f t="shared" si="24"/>
        <v>0</v>
      </c>
      <c r="CX27" s="7"/>
      <c r="CY27" s="6">
        <f t="shared" si="25"/>
        <v>10405</v>
      </c>
      <c r="CZ27" s="7"/>
      <c r="DA27" s="6">
        <f t="shared" si="26"/>
        <v>12000</v>
      </c>
      <c r="DB27" s="7"/>
      <c r="DC27" s="6">
        <f t="shared" si="27"/>
        <v>-1595</v>
      </c>
      <c r="DD27" s="7"/>
      <c r="DE27" s="8">
        <f t="shared" si="28"/>
        <v>0.86707999999999996</v>
      </c>
    </row>
    <row r="28" spans="1:109" x14ac:dyDescent="0.25">
      <c r="A28" s="2"/>
      <c r="B28" s="2"/>
      <c r="C28" s="2"/>
      <c r="D28" s="2"/>
      <c r="E28" s="2"/>
      <c r="F28" s="2" t="s">
        <v>41</v>
      </c>
      <c r="G28" s="6">
        <v>1170</v>
      </c>
      <c r="H28" s="7"/>
      <c r="I28" s="6">
        <v>0</v>
      </c>
      <c r="J28" s="7"/>
      <c r="K28" s="6">
        <f t="shared" si="1"/>
        <v>1170</v>
      </c>
      <c r="L28" s="7"/>
      <c r="M28" s="8">
        <f t="shared" si="2"/>
        <v>1</v>
      </c>
      <c r="N28" s="7"/>
      <c r="O28" s="6">
        <v>10830</v>
      </c>
      <c r="P28" s="7"/>
      <c r="Q28" s="6">
        <v>6000</v>
      </c>
      <c r="R28" s="7"/>
      <c r="S28" s="6">
        <f t="shared" si="3"/>
        <v>4830</v>
      </c>
      <c r="T28" s="7"/>
      <c r="U28" s="8">
        <f t="shared" si="4"/>
        <v>1.8049999999999999</v>
      </c>
      <c r="V28" s="7"/>
      <c r="W28" s="6">
        <v>3750</v>
      </c>
      <c r="X28" s="7"/>
      <c r="Y28" s="6">
        <v>6000</v>
      </c>
      <c r="Z28" s="7"/>
      <c r="AA28" s="6">
        <f t="shared" si="5"/>
        <v>-2250</v>
      </c>
      <c r="AB28" s="7"/>
      <c r="AC28" s="8">
        <f t="shared" si="6"/>
        <v>0.625</v>
      </c>
      <c r="AD28" s="7"/>
      <c r="AE28" s="6">
        <v>0</v>
      </c>
      <c r="AF28" s="7"/>
      <c r="AG28" s="6">
        <v>0</v>
      </c>
      <c r="AH28" s="7"/>
      <c r="AI28" s="6">
        <f t="shared" si="7"/>
        <v>0</v>
      </c>
      <c r="AJ28" s="7"/>
      <c r="AK28" s="8">
        <f t="shared" si="8"/>
        <v>0</v>
      </c>
      <c r="AL28" s="7"/>
      <c r="AM28" s="6">
        <v>0</v>
      </c>
      <c r="AN28" s="7"/>
      <c r="AO28" s="6">
        <v>0</v>
      </c>
      <c r="AP28" s="7"/>
      <c r="AQ28" s="6">
        <f t="shared" si="9"/>
        <v>0</v>
      </c>
      <c r="AR28" s="7"/>
      <c r="AS28" s="8">
        <f t="shared" si="10"/>
        <v>0</v>
      </c>
      <c r="AT28" s="7"/>
      <c r="AU28" s="6">
        <v>0</v>
      </c>
      <c r="AV28" s="7"/>
      <c r="AW28" s="6">
        <v>0</v>
      </c>
      <c r="AX28" s="7"/>
      <c r="AY28" s="6">
        <f t="shared" si="11"/>
        <v>0</v>
      </c>
      <c r="AZ28" s="7"/>
      <c r="BA28" s="8">
        <f t="shared" si="12"/>
        <v>0</v>
      </c>
      <c r="BB28" s="7"/>
      <c r="BC28" s="6">
        <v>0</v>
      </c>
      <c r="BD28" s="7"/>
      <c r="BE28" s="6">
        <v>0</v>
      </c>
      <c r="BF28" s="7"/>
      <c r="BG28" s="6">
        <f t="shared" si="13"/>
        <v>0</v>
      </c>
      <c r="BH28" s="7"/>
      <c r="BI28" s="8">
        <f t="shared" si="14"/>
        <v>0</v>
      </c>
      <c r="BJ28" s="7"/>
      <c r="BK28" s="6">
        <v>0</v>
      </c>
      <c r="BL28" s="7"/>
      <c r="BM28" s="6">
        <v>0</v>
      </c>
      <c r="BN28" s="7"/>
      <c r="BO28" s="6">
        <f t="shared" si="15"/>
        <v>0</v>
      </c>
      <c r="BP28" s="7"/>
      <c r="BQ28" s="8">
        <f t="shared" si="16"/>
        <v>0</v>
      </c>
      <c r="BR28" s="7"/>
      <c r="BS28" s="6">
        <v>0</v>
      </c>
      <c r="BT28" s="7"/>
      <c r="BU28" s="6">
        <v>0</v>
      </c>
      <c r="BV28" s="7"/>
      <c r="BW28" s="6">
        <f t="shared" si="17"/>
        <v>0</v>
      </c>
      <c r="BX28" s="7"/>
      <c r="BY28" s="8">
        <f t="shared" si="18"/>
        <v>0</v>
      </c>
      <c r="BZ28" s="7"/>
      <c r="CA28" s="6">
        <v>0</v>
      </c>
      <c r="CB28" s="7"/>
      <c r="CC28" s="6">
        <v>0</v>
      </c>
      <c r="CD28" s="7"/>
      <c r="CE28" s="6">
        <f t="shared" si="19"/>
        <v>0</v>
      </c>
      <c r="CF28" s="7"/>
      <c r="CG28" s="8">
        <f t="shared" si="20"/>
        <v>0</v>
      </c>
      <c r="CH28" s="7"/>
      <c r="CI28" s="6">
        <v>0</v>
      </c>
      <c r="CJ28" s="7"/>
      <c r="CK28" s="6">
        <v>0</v>
      </c>
      <c r="CL28" s="7"/>
      <c r="CM28" s="6">
        <f t="shared" si="21"/>
        <v>0</v>
      </c>
      <c r="CN28" s="7"/>
      <c r="CO28" s="8">
        <f t="shared" si="22"/>
        <v>0</v>
      </c>
      <c r="CP28" s="7"/>
      <c r="CQ28" s="6">
        <v>0</v>
      </c>
      <c r="CR28" s="7"/>
      <c r="CS28" s="6">
        <v>0</v>
      </c>
      <c r="CT28" s="7"/>
      <c r="CU28" s="6">
        <f t="shared" si="23"/>
        <v>0</v>
      </c>
      <c r="CV28" s="7"/>
      <c r="CW28" s="8">
        <f t="shared" si="24"/>
        <v>0</v>
      </c>
      <c r="CX28" s="7"/>
      <c r="CY28" s="6">
        <f t="shared" si="25"/>
        <v>15750</v>
      </c>
      <c r="CZ28" s="7"/>
      <c r="DA28" s="6">
        <f t="shared" si="26"/>
        <v>12000</v>
      </c>
      <c r="DB28" s="7"/>
      <c r="DC28" s="6">
        <f t="shared" si="27"/>
        <v>3750</v>
      </c>
      <c r="DD28" s="7"/>
      <c r="DE28" s="8">
        <f t="shared" si="28"/>
        <v>1.3125</v>
      </c>
    </row>
    <row r="29" spans="1:109" ht="15.75" thickBot="1" x14ac:dyDescent="0.3">
      <c r="A29" s="2"/>
      <c r="B29" s="2"/>
      <c r="C29" s="2"/>
      <c r="D29" s="2"/>
      <c r="E29" s="2"/>
      <c r="F29" s="2" t="s">
        <v>42</v>
      </c>
      <c r="G29" s="11">
        <v>0</v>
      </c>
      <c r="H29" s="7"/>
      <c r="I29" s="11">
        <v>0</v>
      </c>
      <c r="J29" s="7"/>
      <c r="K29" s="11">
        <f t="shared" si="1"/>
        <v>0</v>
      </c>
      <c r="L29" s="7"/>
      <c r="M29" s="12">
        <f t="shared" si="2"/>
        <v>0</v>
      </c>
      <c r="N29" s="7"/>
      <c r="O29" s="11">
        <v>0</v>
      </c>
      <c r="P29" s="7"/>
      <c r="Q29" s="11">
        <v>0</v>
      </c>
      <c r="R29" s="7"/>
      <c r="S29" s="11">
        <f t="shared" si="3"/>
        <v>0</v>
      </c>
      <c r="T29" s="7"/>
      <c r="U29" s="12">
        <f t="shared" si="4"/>
        <v>0</v>
      </c>
      <c r="V29" s="7"/>
      <c r="W29" s="11">
        <v>0</v>
      </c>
      <c r="X29" s="7"/>
      <c r="Y29" s="11">
        <v>0</v>
      </c>
      <c r="Z29" s="7"/>
      <c r="AA29" s="11">
        <f t="shared" si="5"/>
        <v>0</v>
      </c>
      <c r="AB29" s="7"/>
      <c r="AC29" s="12">
        <f t="shared" si="6"/>
        <v>0</v>
      </c>
      <c r="AD29" s="7"/>
      <c r="AE29" s="11">
        <v>0</v>
      </c>
      <c r="AF29" s="7"/>
      <c r="AG29" s="11">
        <v>0</v>
      </c>
      <c r="AH29" s="7"/>
      <c r="AI29" s="11">
        <f t="shared" si="7"/>
        <v>0</v>
      </c>
      <c r="AJ29" s="7"/>
      <c r="AK29" s="12">
        <f t="shared" si="8"/>
        <v>0</v>
      </c>
      <c r="AL29" s="7"/>
      <c r="AM29" s="11">
        <v>0</v>
      </c>
      <c r="AN29" s="7"/>
      <c r="AO29" s="11">
        <v>0</v>
      </c>
      <c r="AP29" s="7"/>
      <c r="AQ29" s="11">
        <f t="shared" si="9"/>
        <v>0</v>
      </c>
      <c r="AR29" s="7"/>
      <c r="AS29" s="12">
        <f t="shared" si="10"/>
        <v>0</v>
      </c>
      <c r="AT29" s="7"/>
      <c r="AU29" s="11">
        <v>1212</v>
      </c>
      <c r="AV29" s="7"/>
      <c r="AW29" s="11">
        <v>0</v>
      </c>
      <c r="AX29" s="7"/>
      <c r="AY29" s="11">
        <f t="shared" si="11"/>
        <v>1212</v>
      </c>
      <c r="AZ29" s="7"/>
      <c r="BA29" s="12">
        <f t="shared" si="12"/>
        <v>1</v>
      </c>
      <c r="BB29" s="7"/>
      <c r="BC29" s="11">
        <v>950</v>
      </c>
      <c r="BD29" s="7"/>
      <c r="BE29" s="11">
        <v>0</v>
      </c>
      <c r="BF29" s="7"/>
      <c r="BG29" s="11">
        <f t="shared" si="13"/>
        <v>950</v>
      </c>
      <c r="BH29" s="7"/>
      <c r="BI29" s="12">
        <f t="shared" si="14"/>
        <v>1</v>
      </c>
      <c r="BJ29" s="7"/>
      <c r="BK29" s="11">
        <v>9651.5</v>
      </c>
      <c r="BL29" s="7"/>
      <c r="BM29" s="11">
        <v>6000</v>
      </c>
      <c r="BN29" s="7"/>
      <c r="BO29" s="11">
        <f t="shared" si="15"/>
        <v>3651.5</v>
      </c>
      <c r="BP29" s="7"/>
      <c r="BQ29" s="12">
        <f t="shared" si="16"/>
        <v>1.6085799999999999</v>
      </c>
      <c r="BR29" s="7"/>
      <c r="BS29" s="11">
        <v>738</v>
      </c>
      <c r="BT29" s="7"/>
      <c r="BU29" s="11">
        <v>14000</v>
      </c>
      <c r="BV29" s="7"/>
      <c r="BW29" s="11">
        <f t="shared" si="17"/>
        <v>-13262</v>
      </c>
      <c r="BX29" s="7"/>
      <c r="BY29" s="12">
        <f t="shared" si="18"/>
        <v>5.271E-2</v>
      </c>
      <c r="BZ29" s="7"/>
      <c r="CA29" s="11">
        <v>0</v>
      </c>
      <c r="CB29" s="7"/>
      <c r="CC29" s="11">
        <v>0</v>
      </c>
      <c r="CD29" s="7"/>
      <c r="CE29" s="11">
        <f t="shared" si="19"/>
        <v>0</v>
      </c>
      <c r="CF29" s="7"/>
      <c r="CG29" s="12">
        <f t="shared" si="20"/>
        <v>0</v>
      </c>
      <c r="CH29" s="7"/>
      <c r="CI29" s="11">
        <v>0</v>
      </c>
      <c r="CJ29" s="7"/>
      <c r="CK29" s="11">
        <v>0</v>
      </c>
      <c r="CL29" s="7"/>
      <c r="CM29" s="11">
        <f t="shared" si="21"/>
        <v>0</v>
      </c>
      <c r="CN29" s="7"/>
      <c r="CO29" s="12">
        <f t="shared" si="22"/>
        <v>0</v>
      </c>
      <c r="CP29" s="7"/>
      <c r="CQ29" s="11">
        <v>0</v>
      </c>
      <c r="CR29" s="7"/>
      <c r="CS29" s="11">
        <v>0</v>
      </c>
      <c r="CT29" s="7"/>
      <c r="CU29" s="11">
        <f t="shared" si="23"/>
        <v>0</v>
      </c>
      <c r="CV29" s="7"/>
      <c r="CW29" s="12">
        <f t="shared" si="24"/>
        <v>0</v>
      </c>
      <c r="CX29" s="7"/>
      <c r="CY29" s="11">
        <f t="shared" si="25"/>
        <v>12551.5</v>
      </c>
      <c r="CZ29" s="7"/>
      <c r="DA29" s="11">
        <f t="shared" si="26"/>
        <v>20000</v>
      </c>
      <c r="DB29" s="7"/>
      <c r="DC29" s="11">
        <f t="shared" si="27"/>
        <v>-7448.5</v>
      </c>
      <c r="DD29" s="7"/>
      <c r="DE29" s="12">
        <f t="shared" si="28"/>
        <v>0.62758000000000003</v>
      </c>
    </row>
    <row r="30" spans="1:109" ht="15.75" thickBot="1" x14ac:dyDescent="0.3">
      <c r="A30" s="2"/>
      <c r="B30" s="2"/>
      <c r="C30" s="2"/>
      <c r="D30" s="2"/>
      <c r="E30" s="2" t="s">
        <v>43</v>
      </c>
      <c r="F30" s="2"/>
      <c r="G30" s="13">
        <f>ROUND(SUM(G25:G29),5)</f>
        <v>1170</v>
      </c>
      <c r="H30" s="7"/>
      <c r="I30" s="13">
        <f>ROUND(SUM(I25:I29),5)</f>
        <v>0</v>
      </c>
      <c r="J30" s="7"/>
      <c r="K30" s="13">
        <f t="shared" si="1"/>
        <v>1170</v>
      </c>
      <c r="L30" s="7"/>
      <c r="M30" s="14">
        <f t="shared" si="2"/>
        <v>1</v>
      </c>
      <c r="N30" s="7"/>
      <c r="O30" s="13">
        <f>ROUND(SUM(O25:O29),5)</f>
        <v>10830</v>
      </c>
      <c r="P30" s="7"/>
      <c r="Q30" s="13">
        <f>ROUND(SUM(Q25:Q29),5)</f>
        <v>6000</v>
      </c>
      <c r="R30" s="7"/>
      <c r="S30" s="13">
        <f t="shared" si="3"/>
        <v>4830</v>
      </c>
      <c r="T30" s="7"/>
      <c r="U30" s="14">
        <f t="shared" si="4"/>
        <v>1.8049999999999999</v>
      </c>
      <c r="V30" s="7"/>
      <c r="W30" s="13">
        <f>ROUND(SUM(W25:W29),5)</f>
        <v>3750</v>
      </c>
      <c r="X30" s="7"/>
      <c r="Y30" s="13">
        <f>ROUND(SUM(Y25:Y29),5)</f>
        <v>6000</v>
      </c>
      <c r="Z30" s="7"/>
      <c r="AA30" s="13">
        <f t="shared" si="5"/>
        <v>-2250</v>
      </c>
      <c r="AB30" s="7"/>
      <c r="AC30" s="14">
        <f t="shared" si="6"/>
        <v>0.625</v>
      </c>
      <c r="AD30" s="7"/>
      <c r="AE30" s="13">
        <f>ROUND(SUM(AE25:AE29),5)</f>
        <v>720</v>
      </c>
      <c r="AF30" s="7"/>
      <c r="AG30" s="13">
        <f>ROUND(SUM(AG25:AG29),5)</f>
        <v>0</v>
      </c>
      <c r="AH30" s="7"/>
      <c r="AI30" s="13">
        <f t="shared" si="7"/>
        <v>720</v>
      </c>
      <c r="AJ30" s="7"/>
      <c r="AK30" s="14">
        <f t="shared" si="8"/>
        <v>1</v>
      </c>
      <c r="AL30" s="7"/>
      <c r="AM30" s="13">
        <f>ROUND(SUM(AM25:AM29),5)</f>
        <v>6735</v>
      </c>
      <c r="AN30" s="7"/>
      <c r="AO30" s="13">
        <f>ROUND(SUM(AO25:AO29),5)</f>
        <v>6000</v>
      </c>
      <c r="AP30" s="7"/>
      <c r="AQ30" s="13">
        <f t="shared" si="9"/>
        <v>735</v>
      </c>
      <c r="AR30" s="7"/>
      <c r="AS30" s="14">
        <f t="shared" si="10"/>
        <v>1.1225000000000001</v>
      </c>
      <c r="AT30" s="7"/>
      <c r="AU30" s="13">
        <f>ROUND(SUM(AU25:AU29),5)</f>
        <v>4162</v>
      </c>
      <c r="AV30" s="7"/>
      <c r="AW30" s="13">
        <f>ROUND(SUM(AW25:AW29),5)</f>
        <v>6000</v>
      </c>
      <c r="AX30" s="7"/>
      <c r="AY30" s="13">
        <f t="shared" si="11"/>
        <v>-1838</v>
      </c>
      <c r="AZ30" s="7"/>
      <c r="BA30" s="14">
        <f t="shared" si="12"/>
        <v>0.69367000000000001</v>
      </c>
      <c r="BB30" s="7"/>
      <c r="BC30" s="13">
        <f>ROUND(SUM(BC25:BC29),5)</f>
        <v>950</v>
      </c>
      <c r="BD30" s="7"/>
      <c r="BE30" s="13">
        <f>ROUND(SUM(BE25:BE29),5)</f>
        <v>0</v>
      </c>
      <c r="BF30" s="7"/>
      <c r="BG30" s="13">
        <f t="shared" si="13"/>
        <v>950</v>
      </c>
      <c r="BH30" s="7"/>
      <c r="BI30" s="14">
        <f t="shared" si="14"/>
        <v>1</v>
      </c>
      <c r="BJ30" s="7"/>
      <c r="BK30" s="13">
        <f>ROUND(SUM(BK25:BK29),5)</f>
        <v>9651.5</v>
      </c>
      <c r="BL30" s="7"/>
      <c r="BM30" s="13">
        <f>ROUND(SUM(BM25:BM29),5)</f>
        <v>6000</v>
      </c>
      <c r="BN30" s="7"/>
      <c r="BO30" s="13">
        <f t="shared" si="15"/>
        <v>3651.5</v>
      </c>
      <c r="BP30" s="7"/>
      <c r="BQ30" s="14">
        <f t="shared" si="16"/>
        <v>1.6085799999999999</v>
      </c>
      <c r="BR30" s="7"/>
      <c r="BS30" s="13">
        <f>ROUND(SUM(BS25:BS29),5)</f>
        <v>738</v>
      </c>
      <c r="BT30" s="7"/>
      <c r="BU30" s="13">
        <f>ROUND(SUM(BU25:BU29),5)</f>
        <v>14000</v>
      </c>
      <c r="BV30" s="7"/>
      <c r="BW30" s="13">
        <f t="shared" si="17"/>
        <v>-13262</v>
      </c>
      <c r="BX30" s="7"/>
      <c r="BY30" s="14">
        <f t="shared" si="18"/>
        <v>5.271E-2</v>
      </c>
      <c r="BZ30" s="7"/>
      <c r="CA30" s="13">
        <f>ROUND(SUM(CA25:CA29),5)</f>
        <v>1540</v>
      </c>
      <c r="CB30" s="7"/>
      <c r="CC30" s="13">
        <f>ROUND(SUM(CC25:CC29),5)</f>
        <v>0</v>
      </c>
      <c r="CD30" s="7"/>
      <c r="CE30" s="13">
        <f t="shared" si="19"/>
        <v>1540</v>
      </c>
      <c r="CF30" s="7"/>
      <c r="CG30" s="14">
        <f t="shared" si="20"/>
        <v>1</v>
      </c>
      <c r="CH30" s="7"/>
      <c r="CI30" s="13">
        <f>ROUND(SUM(CI25:CI29),5)</f>
        <v>5120</v>
      </c>
      <c r="CJ30" s="7"/>
      <c r="CK30" s="13">
        <f>ROUND(SUM(CK25:CK29),5)</f>
        <v>6000</v>
      </c>
      <c r="CL30" s="7"/>
      <c r="CM30" s="13">
        <f t="shared" si="21"/>
        <v>-880</v>
      </c>
      <c r="CN30" s="7"/>
      <c r="CO30" s="14">
        <f t="shared" si="22"/>
        <v>0.85333000000000003</v>
      </c>
      <c r="CP30" s="7"/>
      <c r="CQ30" s="13">
        <f>ROUND(SUM(CQ25:CQ29),5)</f>
        <v>1290</v>
      </c>
      <c r="CR30" s="7"/>
      <c r="CS30" s="13">
        <f>ROUND(SUM(CS25:CS29),5)</f>
        <v>6000</v>
      </c>
      <c r="CT30" s="7"/>
      <c r="CU30" s="13">
        <f t="shared" si="23"/>
        <v>-4710</v>
      </c>
      <c r="CV30" s="7"/>
      <c r="CW30" s="14">
        <f t="shared" si="24"/>
        <v>0.215</v>
      </c>
      <c r="CX30" s="7"/>
      <c r="CY30" s="13">
        <f t="shared" si="25"/>
        <v>46656.5</v>
      </c>
      <c r="CZ30" s="7"/>
      <c r="DA30" s="13">
        <f t="shared" si="26"/>
        <v>56000</v>
      </c>
      <c r="DB30" s="7"/>
      <c r="DC30" s="13">
        <f t="shared" si="27"/>
        <v>-9343.5</v>
      </c>
      <c r="DD30" s="7"/>
      <c r="DE30" s="14">
        <f t="shared" si="28"/>
        <v>0.83314999999999995</v>
      </c>
    </row>
    <row r="31" spans="1:109" x14ac:dyDescent="0.25">
      <c r="A31" s="2"/>
      <c r="B31" s="2"/>
      <c r="C31" s="2"/>
      <c r="D31" s="2" t="s">
        <v>44</v>
      </c>
      <c r="E31" s="2"/>
      <c r="F31" s="2"/>
      <c r="G31" s="6">
        <f>ROUND(G16+G24+G30,5)</f>
        <v>1170</v>
      </c>
      <c r="H31" s="7"/>
      <c r="I31" s="6">
        <f>ROUND(I16+I24+I30,5)</f>
        <v>0</v>
      </c>
      <c r="J31" s="7"/>
      <c r="K31" s="6">
        <f t="shared" si="1"/>
        <v>1170</v>
      </c>
      <c r="L31" s="7"/>
      <c r="M31" s="8">
        <f t="shared" si="2"/>
        <v>1</v>
      </c>
      <c r="N31" s="7"/>
      <c r="O31" s="6">
        <f>ROUND(O16+O24+O30,5)</f>
        <v>10830</v>
      </c>
      <c r="P31" s="7"/>
      <c r="Q31" s="6">
        <f>ROUND(Q16+Q24+Q30,5)</f>
        <v>6000</v>
      </c>
      <c r="R31" s="7"/>
      <c r="S31" s="6">
        <f t="shared" si="3"/>
        <v>4830</v>
      </c>
      <c r="T31" s="7"/>
      <c r="U31" s="8">
        <f t="shared" si="4"/>
        <v>1.8049999999999999</v>
      </c>
      <c r="V31" s="7"/>
      <c r="W31" s="6">
        <f>ROUND(W16+W24+W30,5)</f>
        <v>3750</v>
      </c>
      <c r="X31" s="7"/>
      <c r="Y31" s="6">
        <f>ROUND(Y16+Y24+Y30,5)</f>
        <v>6000</v>
      </c>
      <c r="Z31" s="7"/>
      <c r="AA31" s="6">
        <f t="shared" si="5"/>
        <v>-2250</v>
      </c>
      <c r="AB31" s="7"/>
      <c r="AC31" s="8">
        <f t="shared" si="6"/>
        <v>0.625</v>
      </c>
      <c r="AD31" s="7"/>
      <c r="AE31" s="6">
        <f>ROUND(AE16+AE24+AE30,5)</f>
        <v>865</v>
      </c>
      <c r="AF31" s="7"/>
      <c r="AG31" s="6">
        <f>ROUND(AG16+AG24+AG30,5)</f>
        <v>0</v>
      </c>
      <c r="AH31" s="7"/>
      <c r="AI31" s="6">
        <f t="shared" si="7"/>
        <v>865</v>
      </c>
      <c r="AJ31" s="7"/>
      <c r="AK31" s="8">
        <f t="shared" si="8"/>
        <v>1</v>
      </c>
      <c r="AL31" s="7"/>
      <c r="AM31" s="6">
        <f>ROUND(AM16+AM24+AM30,5)</f>
        <v>6735</v>
      </c>
      <c r="AN31" s="7"/>
      <c r="AO31" s="6">
        <f>ROUND(AO16+AO24+AO30,5)</f>
        <v>6000</v>
      </c>
      <c r="AP31" s="7"/>
      <c r="AQ31" s="6">
        <f t="shared" si="9"/>
        <v>735</v>
      </c>
      <c r="AR31" s="7"/>
      <c r="AS31" s="8">
        <f t="shared" si="10"/>
        <v>1.1225000000000001</v>
      </c>
      <c r="AT31" s="7"/>
      <c r="AU31" s="6">
        <f>ROUND(AU16+AU24+AU30,5)</f>
        <v>5596</v>
      </c>
      <c r="AV31" s="7"/>
      <c r="AW31" s="6">
        <f>ROUND(AW16+AW24+AW30,5)</f>
        <v>11000</v>
      </c>
      <c r="AX31" s="7"/>
      <c r="AY31" s="6">
        <f t="shared" si="11"/>
        <v>-5404</v>
      </c>
      <c r="AZ31" s="7"/>
      <c r="BA31" s="8">
        <f t="shared" si="12"/>
        <v>0.50873000000000002</v>
      </c>
      <c r="BB31" s="7"/>
      <c r="BC31" s="6">
        <f>ROUND(BC16+BC24+BC30,5)</f>
        <v>6559</v>
      </c>
      <c r="BD31" s="7"/>
      <c r="BE31" s="6">
        <f>ROUND(BE16+BE24+BE30,5)</f>
        <v>5000</v>
      </c>
      <c r="BF31" s="7"/>
      <c r="BG31" s="6">
        <f t="shared" si="13"/>
        <v>1559</v>
      </c>
      <c r="BH31" s="7"/>
      <c r="BI31" s="8">
        <f t="shared" si="14"/>
        <v>1.3118000000000001</v>
      </c>
      <c r="BJ31" s="7"/>
      <c r="BK31" s="6">
        <f>ROUND(BK16+BK24+BK30,5)</f>
        <v>15575.5</v>
      </c>
      <c r="BL31" s="7"/>
      <c r="BM31" s="6">
        <f>ROUND(BM16+BM24+BM30,5)</f>
        <v>21000</v>
      </c>
      <c r="BN31" s="7"/>
      <c r="BO31" s="6">
        <f t="shared" si="15"/>
        <v>-5424.5</v>
      </c>
      <c r="BP31" s="7"/>
      <c r="BQ31" s="8">
        <f t="shared" si="16"/>
        <v>0.74168999999999996</v>
      </c>
      <c r="BR31" s="7"/>
      <c r="BS31" s="6">
        <f>ROUND(BS16+BS24+BS30,5)</f>
        <v>15338</v>
      </c>
      <c r="BT31" s="7"/>
      <c r="BU31" s="6">
        <f>ROUND(BU16+BU24+BU30,5)</f>
        <v>29000</v>
      </c>
      <c r="BV31" s="7"/>
      <c r="BW31" s="6">
        <f t="shared" si="17"/>
        <v>-13662</v>
      </c>
      <c r="BX31" s="7"/>
      <c r="BY31" s="8">
        <f t="shared" si="18"/>
        <v>0.52890000000000004</v>
      </c>
      <c r="BZ31" s="7"/>
      <c r="CA31" s="6">
        <f>ROUND(CA16+CA24+CA30,5)</f>
        <v>18068</v>
      </c>
      <c r="CB31" s="7"/>
      <c r="CC31" s="6">
        <f>ROUND(CC16+CC24+CC30,5)</f>
        <v>15000</v>
      </c>
      <c r="CD31" s="7"/>
      <c r="CE31" s="6">
        <f t="shared" si="19"/>
        <v>3068</v>
      </c>
      <c r="CF31" s="7"/>
      <c r="CG31" s="8">
        <f t="shared" si="20"/>
        <v>1.2045300000000001</v>
      </c>
      <c r="CH31" s="7"/>
      <c r="CI31" s="6">
        <f>ROUND(CI16+CI24+CI30,5)</f>
        <v>5370</v>
      </c>
      <c r="CJ31" s="7"/>
      <c r="CK31" s="6">
        <f>ROUND(CK16+CK24+CK30,5)</f>
        <v>6000</v>
      </c>
      <c r="CL31" s="7"/>
      <c r="CM31" s="6">
        <f t="shared" si="21"/>
        <v>-630</v>
      </c>
      <c r="CN31" s="7"/>
      <c r="CO31" s="8">
        <f t="shared" si="22"/>
        <v>0.89500000000000002</v>
      </c>
      <c r="CP31" s="7"/>
      <c r="CQ31" s="6">
        <f>ROUND(CQ16+CQ24+CQ30,5)</f>
        <v>2290</v>
      </c>
      <c r="CR31" s="7"/>
      <c r="CS31" s="6">
        <f>ROUND(CS16+CS24+CS30,5)</f>
        <v>6000</v>
      </c>
      <c r="CT31" s="7"/>
      <c r="CU31" s="6">
        <f t="shared" si="23"/>
        <v>-3710</v>
      </c>
      <c r="CV31" s="7"/>
      <c r="CW31" s="8">
        <f t="shared" si="24"/>
        <v>0.38167000000000001</v>
      </c>
      <c r="CX31" s="7"/>
      <c r="CY31" s="6">
        <f t="shared" si="25"/>
        <v>92146.5</v>
      </c>
      <c r="CZ31" s="7"/>
      <c r="DA31" s="6">
        <f t="shared" si="26"/>
        <v>111000</v>
      </c>
      <c r="DB31" s="7"/>
      <c r="DC31" s="6">
        <f t="shared" si="27"/>
        <v>-18853.5</v>
      </c>
      <c r="DD31" s="7"/>
      <c r="DE31" s="8">
        <f t="shared" si="28"/>
        <v>0.83015000000000005</v>
      </c>
    </row>
    <row r="32" spans="1:109" x14ac:dyDescent="0.25">
      <c r="A32" s="2"/>
      <c r="B32" s="2"/>
      <c r="C32" s="2"/>
      <c r="D32" s="2" t="s">
        <v>45</v>
      </c>
      <c r="E32" s="2"/>
      <c r="F32" s="2"/>
      <c r="G32" s="6"/>
      <c r="H32" s="7"/>
      <c r="I32" s="6"/>
      <c r="J32" s="7"/>
      <c r="K32" s="6"/>
      <c r="L32" s="7"/>
      <c r="M32" s="8"/>
      <c r="N32" s="7"/>
      <c r="O32" s="6"/>
      <c r="P32" s="7"/>
      <c r="Q32" s="6"/>
      <c r="R32" s="7"/>
      <c r="S32" s="6"/>
      <c r="T32" s="7"/>
      <c r="U32" s="8"/>
      <c r="V32" s="7"/>
      <c r="W32" s="6"/>
      <c r="X32" s="7"/>
      <c r="Y32" s="6"/>
      <c r="Z32" s="7"/>
      <c r="AA32" s="6"/>
      <c r="AB32" s="7"/>
      <c r="AC32" s="8"/>
      <c r="AD32" s="7"/>
      <c r="AE32" s="6"/>
      <c r="AF32" s="7"/>
      <c r="AG32" s="6"/>
      <c r="AH32" s="7"/>
      <c r="AI32" s="6"/>
      <c r="AJ32" s="7"/>
      <c r="AK32" s="8"/>
      <c r="AL32" s="7"/>
      <c r="AM32" s="6"/>
      <c r="AN32" s="7"/>
      <c r="AO32" s="6"/>
      <c r="AP32" s="7"/>
      <c r="AQ32" s="6"/>
      <c r="AR32" s="7"/>
      <c r="AS32" s="8"/>
      <c r="AT32" s="7"/>
      <c r="AU32" s="6"/>
      <c r="AV32" s="7"/>
      <c r="AW32" s="6"/>
      <c r="AX32" s="7"/>
      <c r="AY32" s="6"/>
      <c r="AZ32" s="7"/>
      <c r="BA32" s="8"/>
      <c r="BB32" s="7"/>
      <c r="BC32" s="6"/>
      <c r="BD32" s="7"/>
      <c r="BE32" s="6"/>
      <c r="BF32" s="7"/>
      <c r="BG32" s="6"/>
      <c r="BH32" s="7"/>
      <c r="BI32" s="8"/>
      <c r="BJ32" s="7"/>
      <c r="BK32" s="6"/>
      <c r="BL32" s="7"/>
      <c r="BM32" s="6"/>
      <c r="BN32" s="7"/>
      <c r="BO32" s="6"/>
      <c r="BP32" s="7"/>
      <c r="BQ32" s="8"/>
      <c r="BR32" s="7"/>
      <c r="BS32" s="6"/>
      <c r="BT32" s="7"/>
      <c r="BU32" s="6"/>
      <c r="BV32" s="7"/>
      <c r="BW32" s="6"/>
      <c r="BX32" s="7"/>
      <c r="BY32" s="8"/>
      <c r="BZ32" s="7"/>
      <c r="CA32" s="6"/>
      <c r="CB32" s="7"/>
      <c r="CC32" s="6"/>
      <c r="CD32" s="7"/>
      <c r="CE32" s="6"/>
      <c r="CF32" s="7"/>
      <c r="CG32" s="8"/>
      <c r="CH32" s="7"/>
      <c r="CI32" s="6"/>
      <c r="CJ32" s="7"/>
      <c r="CK32" s="6"/>
      <c r="CL32" s="7"/>
      <c r="CM32" s="6"/>
      <c r="CN32" s="7"/>
      <c r="CO32" s="8"/>
      <c r="CP32" s="7"/>
      <c r="CQ32" s="6"/>
      <c r="CR32" s="7"/>
      <c r="CS32" s="6"/>
      <c r="CT32" s="7"/>
      <c r="CU32" s="6"/>
      <c r="CV32" s="7"/>
      <c r="CW32" s="8"/>
      <c r="CX32" s="7"/>
      <c r="CY32" s="6"/>
      <c r="CZ32" s="7"/>
      <c r="DA32" s="6"/>
      <c r="DB32" s="7"/>
      <c r="DC32" s="6"/>
      <c r="DD32" s="7"/>
      <c r="DE32" s="8"/>
    </row>
    <row r="33" spans="1:109" x14ac:dyDescent="0.25">
      <c r="A33" s="2"/>
      <c r="B33" s="2"/>
      <c r="C33" s="2"/>
      <c r="D33" s="2"/>
      <c r="E33" s="2" t="s">
        <v>46</v>
      </c>
      <c r="F33" s="2"/>
      <c r="G33" s="6">
        <v>191334</v>
      </c>
      <c r="H33" s="7"/>
      <c r="I33" s="6">
        <v>182000</v>
      </c>
      <c r="J33" s="7"/>
      <c r="K33" s="6">
        <f>ROUND((G33-I33),5)</f>
        <v>9334</v>
      </c>
      <c r="L33" s="7"/>
      <c r="M33" s="8">
        <f>ROUND(IF(I33=0, IF(G33=0, 0, 1), G33/I33),5)</f>
        <v>1.0512900000000001</v>
      </c>
      <c r="N33" s="7"/>
      <c r="O33" s="6">
        <v>14000</v>
      </c>
      <c r="P33" s="7"/>
      <c r="Q33" s="6">
        <v>42000</v>
      </c>
      <c r="R33" s="7"/>
      <c r="S33" s="6">
        <f>ROUND((O33-Q33),5)</f>
        <v>-28000</v>
      </c>
      <c r="T33" s="7"/>
      <c r="U33" s="8">
        <f>ROUND(IF(Q33=0, IF(O33=0, 0, 1), O33/Q33),5)</f>
        <v>0.33333000000000002</v>
      </c>
      <c r="V33" s="7"/>
      <c r="W33" s="6">
        <v>0</v>
      </c>
      <c r="X33" s="7"/>
      <c r="Y33" s="6">
        <v>14000</v>
      </c>
      <c r="Z33" s="7"/>
      <c r="AA33" s="6">
        <f>ROUND((W33-Y33),5)</f>
        <v>-14000</v>
      </c>
      <c r="AB33" s="7"/>
      <c r="AC33" s="8">
        <f>ROUND(IF(Y33=0, IF(W33=0, 0, 1), W33/Y33),5)</f>
        <v>0</v>
      </c>
      <c r="AD33" s="7"/>
      <c r="AE33" s="6">
        <v>70000</v>
      </c>
      <c r="AF33" s="7"/>
      <c r="AG33" s="6">
        <v>14000</v>
      </c>
      <c r="AH33" s="7"/>
      <c r="AI33" s="6">
        <f>ROUND((AE33-AG33),5)</f>
        <v>56000</v>
      </c>
      <c r="AJ33" s="7"/>
      <c r="AK33" s="8">
        <f>ROUND(IF(AG33=0, IF(AE33=0, 0, 1), AE33/AG33),5)</f>
        <v>5</v>
      </c>
      <c r="AL33" s="7"/>
      <c r="AM33" s="6">
        <v>14000</v>
      </c>
      <c r="AN33" s="7"/>
      <c r="AO33" s="6">
        <v>28000</v>
      </c>
      <c r="AP33" s="7"/>
      <c r="AQ33" s="6">
        <f>ROUND((AM33-AO33),5)</f>
        <v>-14000</v>
      </c>
      <c r="AR33" s="7"/>
      <c r="AS33" s="8">
        <f>ROUND(IF(AO33=0, IF(AM33=0, 0, 1), AM33/AO33),5)</f>
        <v>0.5</v>
      </c>
      <c r="AT33" s="7"/>
      <c r="AU33" s="6">
        <v>14000</v>
      </c>
      <c r="AV33" s="7"/>
      <c r="AW33" s="6">
        <v>14000</v>
      </c>
      <c r="AX33" s="7"/>
      <c r="AY33" s="6">
        <f>ROUND((AU33-AW33),5)</f>
        <v>0</v>
      </c>
      <c r="AZ33" s="7"/>
      <c r="BA33" s="8">
        <f>ROUND(IF(AW33=0, IF(AU33=0, 0, 1), AU33/AW33),5)</f>
        <v>1</v>
      </c>
      <c r="BB33" s="7"/>
      <c r="BC33" s="6">
        <v>4667</v>
      </c>
      <c r="BD33" s="7"/>
      <c r="BE33" s="6">
        <v>0</v>
      </c>
      <c r="BF33" s="7"/>
      <c r="BG33" s="6">
        <f>ROUND((BC33-BE33),5)</f>
        <v>4667</v>
      </c>
      <c r="BH33" s="7"/>
      <c r="BI33" s="8">
        <f>ROUND(IF(BE33=0, IF(BC33=0, 0, 1), BC33/BE33),5)</f>
        <v>1</v>
      </c>
      <c r="BJ33" s="7"/>
      <c r="BK33" s="6">
        <v>0</v>
      </c>
      <c r="BL33" s="7"/>
      <c r="BM33" s="6">
        <v>0</v>
      </c>
      <c r="BN33" s="7"/>
      <c r="BO33" s="6">
        <f>ROUND((BK33-BM33),5)</f>
        <v>0</v>
      </c>
      <c r="BP33" s="7"/>
      <c r="BQ33" s="8">
        <f>ROUND(IF(BM33=0, IF(BK33=0, 0, 1), BK33/BM33),5)</f>
        <v>0</v>
      </c>
      <c r="BR33" s="7"/>
      <c r="BS33" s="6">
        <v>0</v>
      </c>
      <c r="BT33" s="7"/>
      <c r="BU33" s="6">
        <v>0</v>
      </c>
      <c r="BV33" s="7"/>
      <c r="BW33" s="6">
        <f>ROUND((BS33-BU33),5)</f>
        <v>0</v>
      </c>
      <c r="BX33" s="7"/>
      <c r="BY33" s="8">
        <f>ROUND(IF(BU33=0, IF(BS33=0, 0, 1), BS33/BU33),5)</f>
        <v>0</v>
      </c>
      <c r="BZ33" s="7"/>
      <c r="CA33" s="6">
        <v>0</v>
      </c>
      <c r="CB33" s="7"/>
      <c r="CC33" s="6">
        <v>0</v>
      </c>
      <c r="CD33" s="7"/>
      <c r="CE33" s="6">
        <f>ROUND((CA33-CC33),5)</f>
        <v>0</v>
      </c>
      <c r="CF33" s="7"/>
      <c r="CG33" s="8">
        <f>ROUND(IF(CC33=0, IF(CA33=0, 0, 1), CA33/CC33),5)</f>
        <v>0</v>
      </c>
      <c r="CH33" s="7"/>
      <c r="CI33" s="6">
        <v>0</v>
      </c>
      <c r="CJ33" s="7"/>
      <c r="CK33" s="6">
        <v>0</v>
      </c>
      <c r="CL33" s="7"/>
      <c r="CM33" s="6">
        <f>ROUND((CI33-CK33),5)</f>
        <v>0</v>
      </c>
      <c r="CN33" s="7"/>
      <c r="CO33" s="8">
        <f>ROUND(IF(CK33=0, IF(CI33=0, 0, 1), CI33/CK33),5)</f>
        <v>0</v>
      </c>
      <c r="CP33" s="7"/>
      <c r="CQ33" s="6">
        <v>0</v>
      </c>
      <c r="CR33" s="7"/>
      <c r="CS33" s="6">
        <v>0</v>
      </c>
      <c r="CT33" s="7"/>
      <c r="CU33" s="6">
        <f>ROUND((CQ33-CS33),5)</f>
        <v>0</v>
      </c>
      <c r="CV33" s="7"/>
      <c r="CW33" s="8">
        <f>ROUND(IF(CS33=0, IF(CQ33=0, 0, 1), CQ33/CS33),5)</f>
        <v>0</v>
      </c>
      <c r="CX33" s="7"/>
      <c r="CY33" s="6">
        <f t="shared" ref="CY33:CY39" si="29">ROUND(G33+O33+W33+AE33+AM33+AU33+BC33+BK33+BS33+CA33+CI33+CQ33,5)</f>
        <v>308001</v>
      </c>
      <c r="CZ33" s="7"/>
      <c r="DA33" s="6">
        <f>ROUND(I33+Q33+Y33+AG33+AO33+AW33+BE33+BM33+BU33+CC33+CK33+CS33,5)</f>
        <v>294000</v>
      </c>
      <c r="DB33" s="7"/>
      <c r="DC33" s="6">
        <f>ROUND((CY33-DA33),5)</f>
        <v>14001</v>
      </c>
      <c r="DD33" s="7"/>
      <c r="DE33" s="8">
        <f>ROUND(IF(DA33=0, IF(CY33=0, 0, 1), CY33/DA33),5)</f>
        <v>1.04762</v>
      </c>
    </row>
    <row r="34" spans="1:109" x14ac:dyDescent="0.25">
      <c r="A34" s="2"/>
      <c r="B34" s="2"/>
      <c r="C34" s="2"/>
      <c r="D34" s="2"/>
      <c r="E34" s="2" t="s">
        <v>47</v>
      </c>
      <c r="F34" s="2"/>
      <c r="G34" s="6">
        <v>127750</v>
      </c>
      <c r="H34" s="7"/>
      <c r="I34" s="6">
        <v>150500</v>
      </c>
      <c r="J34" s="7"/>
      <c r="K34" s="6">
        <f>ROUND((G34-I34),5)</f>
        <v>-22750</v>
      </c>
      <c r="L34" s="7"/>
      <c r="M34" s="8">
        <f>ROUND(IF(I34=0, IF(G34=0, 0, 1), G34/I34),5)</f>
        <v>0.84884000000000004</v>
      </c>
      <c r="N34" s="7"/>
      <c r="O34" s="6">
        <v>50750</v>
      </c>
      <c r="P34" s="7"/>
      <c r="Q34" s="6">
        <v>28000</v>
      </c>
      <c r="R34" s="7"/>
      <c r="S34" s="6">
        <f>ROUND((O34-Q34),5)</f>
        <v>22750</v>
      </c>
      <c r="T34" s="7"/>
      <c r="U34" s="8">
        <f>ROUND(IF(Q34=0, IF(O34=0, 0, 1), O34/Q34),5)</f>
        <v>1.8125</v>
      </c>
      <c r="V34" s="7"/>
      <c r="W34" s="6">
        <v>3500</v>
      </c>
      <c r="X34" s="7"/>
      <c r="Y34" s="6">
        <v>15750</v>
      </c>
      <c r="Z34" s="7"/>
      <c r="AA34" s="6">
        <f>ROUND((W34-Y34),5)</f>
        <v>-12250</v>
      </c>
      <c r="AB34" s="7"/>
      <c r="AC34" s="8">
        <f>ROUND(IF(Y34=0, IF(W34=0, 0, 1), W34/Y34),5)</f>
        <v>0.22222</v>
      </c>
      <c r="AD34" s="7"/>
      <c r="AE34" s="6">
        <v>43167</v>
      </c>
      <c r="AF34" s="7"/>
      <c r="AG34" s="6">
        <v>14000</v>
      </c>
      <c r="AH34" s="7"/>
      <c r="AI34" s="6">
        <f>ROUND((AE34-AG34),5)</f>
        <v>29167</v>
      </c>
      <c r="AJ34" s="7"/>
      <c r="AK34" s="8">
        <f>ROUND(IF(AG34=0, IF(AE34=0, 0, 1), AE34/AG34),5)</f>
        <v>3.0833599999999999</v>
      </c>
      <c r="AL34" s="7"/>
      <c r="AM34" s="6">
        <v>0</v>
      </c>
      <c r="AN34" s="7"/>
      <c r="AO34" s="6">
        <v>28000</v>
      </c>
      <c r="AP34" s="7"/>
      <c r="AQ34" s="6">
        <f>ROUND((AM34-AO34),5)</f>
        <v>-28000</v>
      </c>
      <c r="AR34" s="7"/>
      <c r="AS34" s="8">
        <f>ROUND(IF(AO34=0, IF(AM34=0, 0, 1), AM34/AO34),5)</f>
        <v>0</v>
      </c>
      <c r="AT34" s="7"/>
      <c r="AU34" s="6">
        <v>7000</v>
      </c>
      <c r="AV34" s="7"/>
      <c r="AW34" s="6">
        <v>14000</v>
      </c>
      <c r="AX34" s="7"/>
      <c r="AY34" s="6">
        <f>ROUND((AU34-AW34),5)</f>
        <v>-7000</v>
      </c>
      <c r="AZ34" s="7"/>
      <c r="BA34" s="8">
        <f>ROUND(IF(AW34=0, IF(AU34=0, 0, 1), AU34/AW34),5)</f>
        <v>0.5</v>
      </c>
      <c r="BB34" s="7"/>
      <c r="BC34" s="6">
        <v>6417</v>
      </c>
      <c r="BD34" s="7"/>
      <c r="BE34" s="6">
        <v>31500</v>
      </c>
      <c r="BF34" s="7"/>
      <c r="BG34" s="6">
        <f>ROUND((BC34-BE34),5)</f>
        <v>-25083</v>
      </c>
      <c r="BH34" s="7"/>
      <c r="BI34" s="8">
        <f>ROUND(IF(BE34=0, IF(BC34=0, 0, 1), BC34/BE34),5)</f>
        <v>0.20371</v>
      </c>
      <c r="BJ34" s="7"/>
      <c r="BK34" s="6">
        <v>8750</v>
      </c>
      <c r="BL34" s="7"/>
      <c r="BM34" s="6">
        <v>0</v>
      </c>
      <c r="BN34" s="7"/>
      <c r="BO34" s="6">
        <f>ROUND((BK34-BM34),5)</f>
        <v>8750</v>
      </c>
      <c r="BP34" s="7"/>
      <c r="BQ34" s="8">
        <f>ROUND(IF(BM34=0, IF(BK34=0, 0, 1), BK34/BM34),5)</f>
        <v>1</v>
      </c>
      <c r="BR34" s="7"/>
      <c r="BS34" s="6">
        <v>0</v>
      </c>
      <c r="BT34" s="7"/>
      <c r="BU34" s="6">
        <v>3500</v>
      </c>
      <c r="BV34" s="7"/>
      <c r="BW34" s="6">
        <f>ROUND((BS34-BU34),5)</f>
        <v>-3500</v>
      </c>
      <c r="BX34" s="7"/>
      <c r="BY34" s="8">
        <f>ROUND(IF(BU34=0, IF(BS34=0, 0, 1), BS34/BU34),5)</f>
        <v>0</v>
      </c>
      <c r="BZ34" s="7"/>
      <c r="CA34" s="6">
        <v>3500</v>
      </c>
      <c r="CB34" s="7"/>
      <c r="CC34" s="6">
        <v>1750</v>
      </c>
      <c r="CD34" s="7"/>
      <c r="CE34" s="6">
        <f>ROUND((CA34-CC34),5)</f>
        <v>1750</v>
      </c>
      <c r="CF34" s="7"/>
      <c r="CG34" s="8">
        <f>ROUND(IF(CC34=0, IF(CA34=0, 0, 1), CA34/CC34),5)</f>
        <v>2</v>
      </c>
      <c r="CH34" s="7"/>
      <c r="CI34" s="6">
        <v>1750</v>
      </c>
      <c r="CJ34" s="7"/>
      <c r="CK34" s="6">
        <v>1750</v>
      </c>
      <c r="CL34" s="7"/>
      <c r="CM34" s="6">
        <f>ROUND((CI34-CK34),5)</f>
        <v>0</v>
      </c>
      <c r="CN34" s="7"/>
      <c r="CO34" s="8">
        <f>ROUND(IF(CK34=0, IF(CI34=0, 0, 1), CI34/CK34),5)</f>
        <v>1</v>
      </c>
      <c r="CP34" s="7"/>
      <c r="CQ34" s="6">
        <v>0</v>
      </c>
      <c r="CR34" s="7"/>
      <c r="CS34" s="6">
        <v>0</v>
      </c>
      <c r="CT34" s="7"/>
      <c r="CU34" s="6">
        <f>ROUND((CQ34-CS34),5)</f>
        <v>0</v>
      </c>
      <c r="CV34" s="7"/>
      <c r="CW34" s="8">
        <f>ROUND(IF(CS34=0, IF(CQ34=0, 0, 1), CQ34/CS34),5)</f>
        <v>0</v>
      </c>
      <c r="CX34" s="7"/>
      <c r="CY34" s="6">
        <f t="shared" si="29"/>
        <v>252584</v>
      </c>
      <c r="CZ34" s="7"/>
      <c r="DA34" s="6">
        <f>ROUND(I34+Q34+Y34+AG34+AO34+AW34+BE34+BM34+BU34+CC34+CK34+CS34,5)</f>
        <v>288750</v>
      </c>
      <c r="DB34" s="7"/>
      <c r="DC34" s="6">
        <f>ROUND((CY34-DA34),5)</f>
        <v>-36166</v>
      </c>
      <c r="DD34" s="7"/>
      <c r="DE34" s="8">
        <f>ROUND(IF(DA34=0, IF(CY34=0, 0, 1), CY34/DA34),5)</f>
        <v>0.87475000000000003</v>
      </c>
    </row>
    <row r="35" spans="1:109" x14ac:dyDescent="0.25">
      <c r="A35" s="2"/>
      <c r="B35" s="2"/>
      <c r="C35" s="2"/>
      <c r="D35" s="2"/>
      <c r="E35" s="2" t="s">
        <v>48</v>
      </c>
      <c r="F35" s="2"/>
      <c r="G35" s="6">
        <v>7000</v>
      </c>
      <c r="H35" s="7"/>
      <c r="I35" s="6"/>
      <c r="J35" s="7"/>
      <c r="K35" s="6"/>
      <c r="L35" s="7"/>
      <c r="M35" s="8"/>
      <c r="N35" s="7"/>
      <c r="O35" s="6">
        <v>0</v>
      </c>
      <c r="P35" s="7"/>
      <c r="Q35" s="6"/>
      <c r="R35" s="7"/>
      <c r="S35" s="6"/>
      <c r="T35" s="7"/>
      <c r="U35" s="8"/>
      <c r="V35" s="7"/>
      <c r="W35" s="6">
        <v>0</v>
      </c>
      <c r="X35" s="7"/>
      <c r="Y35" s="6"/>
      <c r="Z35" s="7"/>
      <c r="AA35" s="6"/>
      <c r="AB35" s="7"/>
      <c r="AC35" s="8"/>
      <c r="AD35" s="7"/>
      <c r="AE35" s="6">
        <v>0</v>
      </c>
      <c r="AF35" s="7"/>
      <c r="AG35" s="6"/>
      <c r="AH35" s="7"/>
      <c r="AI35" s="6"/>
      <c r="AJ35" s="7"/>
      <c r="AK35" s="8"/>
      <c r="AL35" s="7"/>
      <c r="AM35" s="6">
        <v>0</v>
      </c>
      <c r="AN35" s="7"/>
      <c r="AO35" s="6"/>
      <c r="AP35" s="7"/>
      <c r="AQ35" s="6"/>
      <c r="AR35" s="7"/>
      <c r="AS35" s="8"/>
      <c r="AT35" s="7"/>
      <c r="AU35" s="6">
        <v>0</v>
      </c>
      <c r="AV35" s="7"/>
      <c r="AW35" s="6"/>
      <c r="AX35" s="7"/>
      <c r="AY35" s="6"/>
      <c r="AZ35" s="7"/>
      <c r="BA35" s="8"/>
      <c r="BB35" s="7"/>
      <c r="BC35" s="6">
        <v>0</v>
      </c>
      <c r="BD35" s="7"/>
      <c r="BE35" s="6"/>
      <c r="BF35" s="7"/>
      <c r="BG35" s="6"/>
      <c r="BH35" s="7"/>
      <c r="BI35" s="8"/>
      <c r="BJ35" s="7"/>
      <c r="BK35" s="6">
        <v>0</v>
      </c>
      <c r="BL35" s="7"/>
      <c r="BM35" s="6"/>
      <c r="BN35" s="7"/>
      <c r="BO35" s="6"/>
      <c r="BP35" s="7"/>
      <c r="BQ35" s="8"/>
      <c r="BR35" s="7"/>
      <c r="BS35" s="6">
        <v>0</v>
      </c>
      <c r="BT35" s="7"/>
      <c r="BU35" s="6"/>
      <c r="BV35" s="7"/>
      <c r="BW35" s="6"/>
      <c r="BX35" s="7"/>
      <c r="BY35" s="8"/>
      <c r="BZ35" s="7"/>
      <c r="CA35" s="6">
        <v>0</v>
      </c>
      <c r="CB35" s="7"/>
      <c r="CC35" s="6"/>
      <c r="CD35" s="7"/>
      <c r="CE35" s="6"/>
      <c r="CF35" s="7"/>
      <c r="CG35" s="8"/>
      <c r="CH35" s="7"/>
      <c r="CI35" s="6">
        <v>0</v>
      </c>
      <c r="CJ35" s="7"/>
      <c r="CK35" s="6"/>
      <c r="CL35" s="7"/>
      <c r="CM35" s="6"/>
      <c r="CN35" s="7"/>
      <c r="CO35" s="8"/>
      <c r="CP35" s="7"/>
      <c r="CQ35" s="6">
        <v>0</v>
      </c>
      <c r="CR35" s="7"/>
      <c r="CS35" s="6"/>
      <c r="CT35" s="7"/>
      <c r="CU35" s="6"/>
      <c r="CV35" s="7"/>
      <c r="CW35" s="8"/>
      <c r="CX35" s="7"/>
      <c r="CY35" s="6">
        <f t="shared" si="29"/>
        <v>7000</v>
      </c>
      <c r="CZ35" s="7"/>
      <c r="DA35" s="6"/>
      <c r="DB35" s="7"/>
      <c r="DC35" s="6"/>
      <c r="DD35" s="7"/>
      <c r="DE35" s="8"/>
    </row>
    <row r="36" spans="1:109" ht="15.75" thickBot="1" x14ac:dyDescent="0.3">
      <c r="A36" s="2"/>
      <c r="B36" s="2"/>
      <c r="C36" s="2"/>
      <c r="D36" s="2"/>
      <c r="E36" s="2" t="s">
        <v>49</v>
      </c>
      <c r="F36" s="2"/>
      <c r="G36" s="9">
        <v>11000</v>
      </c>
      <c r="H36" s="7"/>
      <c r="I36" s="9">
        <v>10000</v>
      </c>
      <c r="J36" s="7"/>
      <c r="K36" s="9">
        <f>ROUND((G36-I36),5)</f>
        <v>1000</v>
      </c>
      <c r="L36" s="7"/>
      <c r="M36" s="10">
        <f>ROUND(IF(I36=0, IF(G36=0, 0, 1), G36/I36),5)</f>
        <v>1.1000000000000001</v>
      </c>
      <c r="N36" s="7"/>
      <c r="O36" s="9">
        <v>4000</v>
      </c>
      <c r="P36" s="7"/>
      <c r="Q36" s="9">
        <v>1000</v>
      </c>
      <c r="R36" s="7"/>
      <c r="S36" s="9">
        <f>ROUND((O36-Q36),5)</f>
        <v>3000</v>
      </c>
      <c r="T36" s="7"/>
      <c r="U36" s="10">
        <f>ROUND(IF(Q36=0, IF(O36=0, 0, 1), O36/Q36),5)</f>
        <v>4</v>
      </c>
      <c r="V36" s="7"/>
      <c r="W36" s="9">
        <v>0</v>
      </c>
      <c r="X36" s="7"/>
      <c r="Y36" s="9">
        <v>0</v>
      </c>
      <c r="Z36" s="7"/>
      <c r="AA36" s="9">
        <f>ROUND((W36-Y36),5)</f>
        <v>0</v>
      </c>
      <c r="AB36" s="7"/>
      <c r="AC36" s="10">
        <f>ROUND(IF(Y36=0, IF(W36=0, 0, 1), W36/Y36),5)</f>
        <v>0</v>
      </c>
      <c r="AD36" s="7"/>
      <c r="AE36" s="9">
        <v>0</v>
      </c>
      <c r="AF36" s="7"/>
      <c r="AG36" s="9">
        <v>1000</v>
      </c>
      <c r="AH36" s="7"/>
      <c r="AI36" s="9">
        <f>ROUND((AE36-AG36),5)</f>
        <v>-1000</v>
      </c>
      <c r="AJ36" s="7"/>
      <c r="AK36" s="10">
        <f>ROUND(IF(AG36=0, IF(AE36=0, 0, 1), AE36/AG36),5)</f>
        <v>0</v>
      </c>
      <c r="AL36" s="7"/>
      <c r="AM36" s="9">
        <v>0</v>
      </c>
      <c r="AN36" s="7"/>
      <c r="AO36" s="9">
        <v>0</v>
      </c>
      <c r="AP36" s="7"/>
      <c r="AQ36" s="9">
        <f>ROUND((AM36-AO36),5)</f>
        <v>0</v>
      </c>
      <c r="AR36" s="7"/>
      <c r="AS36" s="10">
        <f>ROUND(IF(AO36=0, IF(AM36=0, 0, 1), AM36/AO36),5)</f>
        <v>0</v>
      </c>
      <c r="AT36" s="7"/>
      <c r="AU36" s="9">
        <v>0</v>
      </c>
      <c r="AV36" s="7"/>
      <c r="AW36" s="9">
        <v>0</v>
      </c>
      <c r="AX36" s="7"/>
      <c r="AY36" s="9">
        <f>ROUND((AU36-AW36),5)</f>
        <v>0</v>
      </c>
      <c r="AZ36" s="7"/>
      <c r="BA36" s="10">
        <f>ROUND(IF(AW36=0, IF(AU36=0, 0, 1), AU36/AW36),5)</f>
        <v>0</v>
      </c>
      <c r="BB36" s="7"/>
      <c r="BC36" s="9">
        <v>0</v>
      </c>
      <c r="BD36" s="7"/>
      <c r="BE36" s="9">
        <v>1000</v>
      </c>
      <c r="BF36" s="7"/>
      <c r="BG36" s="9">
        <f>ROUND((BC36-BE36),5)</f>
        <v>-1000</v>
      </c>
      <c r="BH36" s="7"/>
      <c r="BI36" s="10">
        <f>ROUND(IF(BE36=0, IF(BC36=0, 0, 1), BC36/BE36),5)</f>
        <v>0</v>
      </c>
      <c r="BJ36" s="7"/>
      <c r="BK36" s="9">
        <v>0</v>
      </c>
      <c r="BL36" s="7"/>
      <c r="BM36" s="9">
        <v>0</v>
      </c>
      <c r="BN36" s="7"/>
      <c r="BO36" s="9">
        <f>ROUND((BK36-BM36),5)</f>
        <v>0</v>
      </c>
      <c r="BP36" s="7"/>
      <c r="BQ36" s="10">
        <f>ROUND(IF(BM36=0, IF(BK36=0, 0, 1), BK36/BM36),5)</f>
        <v>0</v>
      </c>
      <c r="BR36" s="7"/>
      <c r="BS36" s="9">
        <v>0</v>
      </c>
      <c r="BT36" s="7"/>
      <c r="BU36" s="9">
        <v>0</v>
      </c>
      <c r="BV36" s="7"/>
      <c r="BW36" s="9">
        <f>ROUND((BS36-BU36),5)</f>
        <v>0</v>
      </c>
      <c r="BX36" s="7"/>
      <c r="BY36" s="10">
        <f>ROUND(IF(BU36=0, IF(BS36=0, 0, 1), BS36/BU36),5)</f>
        <v>0</v>
      </c>
      <c r="BZ36" s="7"/>
      <c r="CA36" s="9">
        <v>0</v>
      </c>
      <c r="CB36" s="7"/>
      <c r="CC36" s="9">
        <v>0</v>
      </c>
      <c r="CD36" s="7"/>
      <c r="CE36" s="9">
        <f>ROUND((CA36-CC36),5)</f>
        <v>0</v>
      </c>
      <c r="CF36" s="7"/>
      <c r="CG36" s="10">
        <f>ROUND(IF(CC36=0, IF(CA36=0, 0, 1), CA36/CC36),5)</f>
        <v>0</v>
      </c>
      <c r="CH36" s="7"/>
      <c r="CI36" s="9">
        <v>0</v>
      </c>
      <c r="CJ36" s="7"/>
      <c r="CK36" s="9">
        <v>0</v>
      </c>
      <c r="CL36" s="7"/>
      <c r="CM36" s="9">
        <f>ROUND((CI36-CK36),5)</f>
        <v>0</v>
      </c>
      <c r="CN36" s="7"/>
      <c r="CO36" s="10">
        <f>ROUND(IF(CK36=0, IF(CI36=0, 0, 1), CI36/CK36),5)</f>
        <v>0</v>
      </c>
      <c r="CP36" s="7"/>
      <c r="CQ36" s="9">
        <v>0</v>
      </c>
      <c r="CR36" s="7"/>
      <c r="CS36" s="9">
        <v>0</v>
      </c>
      <c r="CT36" s="7"/>
      <c r="CU36" s="9">
        <f>ROUND((CQ36-CS36),5)</f>
        <v>0</v>
      </c>
      <c r="CV36" s="7"/>
      <c r="CW36" s="10">
        <f>ROUND(IF(CS36=0, IF(CQ36=0, 0, 1), CQ36/CS36),5)</f>
        <v>0</v>
      </c>
      <c r="CX36" s="7"/>
      <c r="CY36" s="9">
        <f t="shared" si="29"/>
        <v>15000</v>
      </c>
      <c r="CZ36" s="7"/>
      <c r="DA36" s="9">
        <f>ROUND(I36+Q36+Y36+AG36+AO36+AW36+BE36+BM36+BU36+CC36+CK36+CS36,5)</f>
        <v>13000</v>
      </c>
      <c r="DB36" s="7"/>
      <c r="DC36" s="9">
        <f>ROUND((CY36-DA36),5)</f>
        <v>2000</v>
      </c>
      <c r="DD36" s="7"/>
      <c r="DE36" s="10">
        <f>ROUND(IF(DA36=0, IF(CY36=0, 0, 1), CY36/DA36),5)</f>
        <v>1.15385</v>
      </c>
    </row>
    <row r="37" spans="1:109" x14ac:dyDescent="0.25">
      <c r="A37" s="2"/>
      <c r="B37" s="2"/>
      <c r="C37" s="2"/>
      <c r="D37" s="2" t="s">
        <v>50</v>
      </c>
      <c r="E37" s="2"/>
      <c r="F37" s="2"/>
      <c r="G37" s="6">
        <f>ROUND(SUM(G32:G36),5)</f>
        <v>337084</v>
      </c>
      <c r="H37" s="7"/>
      <c r="I37" s="6">
        <f>ROUND(SUM(I32:I36),5)</f>
        <v>342500</v>
      </c>
      <c r="J37" s="7"/>
      <c r="K37" s="6">
        <f>ROUND((G37-I37),5)</f>
        <v>-5416</v>
      </c>
      <c r="L37" s="7"/>
      <c r="M37" s="8">
        <f>ROUND(IF(I37=0, IF(G37=0, 0, 1), G37/I37),5)</f>
        <v>0.98419000000000001</v>
      </c>
      <c r="N37" s="7"/>
      <c r="O37" s="6">
        <f>ROUND(SUM(O32:O36),5)</f>
        <v>68750</v>
      </c>
      <c r="P37" s="7"/>
      <c r="Q37" s="6">
        <f>ROUND(SUM(Q32:Q36),5)</f>
        <v>71000</v>
      </c>
      <c r="R37" s="7"/>
      <c r="S37" s="6">
        <f>ROUND((O37-Q37),5)</f>
        <v>-2250</v>
      </c>
      <c r="T37" s="7"/>
      <c r="U37" s="8">
        <f>ROUND(IF(Q37=0, IF(O37=0, 0, 1), O37/Q37),5)</f>
        <v>0.96831</v>
      </c>
      <c r="V37" s="7"/>
      <c r="W37" s="6">
        <f>ROUND(SUM(W32:W36),5)</f>
        <v>3500</v>
      </c>
      <c r="X37" s="7"/>
      <c r="Y37" s="6">
        <f>ROUND(SUM(Y32:Y36),5)</f>
        <v>29750</v>
      </c>
      <c r="Z37" s="7"/>
      <c r="AA37" s="6">
        <f>ROUND((W37-Y37),5)</f>
        <v>-26250</v>
      </c>
      <c r="AB37" s="7"/>
      <c r="AC37" s="8">
        <f>ROUND(IF(Y37=0, IF(W37=0, 0, 1), W37/Y37),5)</f>
        <v>0.11765</v>
      </c>
      <c r="AD37" s="7"/>
      <c r="AE37" s="6">
        <f>ROUND(SUM(AE32:AE36),5)</f>
        <v>113167</v>
      </c>
      <c r="AF37" s="7"/>
      <c r="AG37" s="6">
        <f>ROUND(SUM(AG32:AG36),5)</f>
        <v>29000</v>
      </c>
      <c r="AH37" s="7"/>
      <c r="AI37" s="6">
        <f>ROUND((AE37-AG37),5)</f>
        <v>84167</v>
      </c>
      <c r="AJ37" s="7"/>
      <c r="AK37" s="8">
        <f>ROUND(IF(AG37=0, IF(AE37=0, 0, 1), AE37/AG37),5)</f>
        <v>3.9023099999999999</v>
      </c>
      <c r="AL37" s="7"/>
      <c r="AM37" s="6">
        <f>ROUND(SUM(AM32:AM36),5)</f>
        <v>14000</v>
      </c>
      <c r="AN37" s="7"/>
      <c r="AO37" s="6">
        <f>ROUND(SUM(AO32:AO36),5)</f>
        <v>56000</v>
      </c>
      <c r="AP37" s="7"/>
      <c r="AQ37" s="6">
        <f>ROUND((AM37-AO37),5)</f>
        <v>-42000</v>
      </c>
      <c r="AR37" s="7"/>
      <c r="AS37" s="8">
        <f>ROUND(IF(AO37=0, IF(AM37=0, 0, 1), AM37/AO37),5)</f>
        <v>0.25</v>
      </c>
      <c r="AT37" s="7"/>
      <c r="AU37" s="6">
        <f>ROUND(SUM(AU32:AU36),5)</f>
        <v>21000</v>
      </c>
      <c r="AV37" s="7"/>
      <c r="AW37" s="6">
        <f>ROUND(SUM(AW32:AW36),5)</f>
        <v>28000</v>
      </c>
      <c r="AX37" s="7"/>
      <c r="AY37" s="6">
        <f>ROUND((AU37-AW37),5)</f>
        <v>-7000</v>
      </c>
      <c r="AZ37" s="7"/>
      <c r="BA37" s="8">
        <f>ROUND(IF(AW37=0, IF(AU37=0, 0, 1), AU37/AW37),5)</f>
        <v>0.75</v>
      </c>
      <c r="BB37" s="7"/>
      <c r="BC37" s="6">
        <f>ROUND(SUM(BC32:BC36),5)</f>
        <v>11084</v>
      </c>
      <c r="BD37" s="7"/>
      <c r="BE37" s="6">
        <f>ROUND(SUM(BE32:BE36),5)</f>
        <v>32500</v>
      </c>
      <c r="BF37" s="7"/>
      <c r="BG37" s="6">
        <f>ROUND((BC37-BE37),5)</f>
        <v>-21416</v>
      </c>
      <c r="BH37" s="7"/>
      <c r="BI37" s="8">
        <f>ROUND(IF(BE37=0, IF(BC37=0, 0, 1), BC37/BE37),5)</f>
        <v>0.34105000000000002</v>
      </c>
      <c r="BJ37" s="7"/>
      <c r="BK37" s="6">
        <f>ROUND(SUM(BK32:BK36),5)</f>
        <v>8750</v>
      </c>
      <c r="BL37" s="7"/>
      <c r="BM37" s="6">
        <f>ROUND(SUM(BM32:BM36),5)</f>
        <v>0</v>
      </c>
      <c r="BN37" s="7"/>
      <c r="BO37" s="6">
        <f>ROUND((BK37-BM37),5)</f>
        <v>8750</v>
      </c>
      <c r="BP37" s="7"/>
      <c r="BQ37" s="8">
        <f>ROUND(IF(BM37=0, IF(BK37=0, 0, 1), BK37/BM37),5)</f>
        <v>1</v>
      </c>
      <c r="BR37" s="7"/>
      <c r="BS37" s="6">
        <f>ROUND(SUM(BS32:BS36),5)</f>
        <v>0</v>
      </c>
      <c r="BT37" s="7"/>
      <c r="BU37" s="6">
        <f>ROUND(SUM(BU32:BU36),5)</f>
        <v>3500</v>
      </c>
      <c r="BV37" s="7"/>
      <c r="BW37" s="6">
        <f>ROUND((BS37-BU37),5)</f>
        <v>-3500</v>
      </c>
      <c r="BX37" s="7"/>
      <c r="BY37" s="8">
        <f>ROUND(IF(BU37=0, IF(BS37=0, 0, 1), BS37/BU37),5)</f>
        <v>0</v>
      </c>
      <c r="BZ37" s="7"/>
      <c r="CA37" s="6">
        <f>ROUND(SUM(CA32:CA36),5)</f>
        <v>3500</v>
      </c>
      <c r="CB37" s="7"/>
      <c r="CC37" s="6">
        <f>ROUND(SUM(CC32:CC36),5)</f>
        <v>1750</v>
      </c>
      <c r="CD37" s="7"/>
      <c r="CE37" s="6">
        <f>ROUND((CA37-CC37),5)</f>
        <v>1750</v>
      </c>
      <c r="CF37" s="7"/>
      <c r="CG37" s="8">
        <f>ROUND(IF(CC37=0, IF(CA37=0, 0, 1), CA37/CC37),5)</f>
        <v>2</v>
      </c>
      <c r="CH37" s="7"/>
      <c r="CI37" s="6">
        <f>ROUND(SUM(CI32:CI36),5)</f>
        <v>1750</v>
      </c>
      <c r="CJ37" s="7"/>
      <c r="CK37" s="6">
        <f>ROUND(SUM(CK32:CK36),5)</f>
        <v>1750</v>
      </c>
      <c r="CL37" s="7"/>
      <c r="CM37" s="6">
        <f>ROUND((CI37-CK37),5)</f>
        <v>0</v>
      </c>
      <c r="CN37" s="7"/>
      <c r="CO37" s="8">
        <f>ROUND(IF(CK37=0, IF(CI37=0, 0, 1), CI37/CK37),5)</f>
        <v>1</v>
      </c>
      <c r="CP37" s="7"/>
      <c r="CQ37" s="6">
        <f>ROUND(SUM(CQ32:CQ36),5)</f>
        <v>0</v>
      </c>
      <c r="CR37" s="7"/>
      <c r="CS37" s="6">
        <f>ROUND(SUM(CS32:CS36),5)</f>
        <v>0</v>
      </c>
      <c r="CT37" s="7"/>
      <c r="CU37" s="6">
        <f>ROUND((CQ37-CS37),5)</f>
        <v>0</v>
      </c>
      <c r="CV37" s="7"/>
      <c r="CW37" s="8">
        <f>ROUND(IF(CS37=0, IF(CQ37=0, 0, 1), CQ37/CS37),5)</f>
        <v>0</v>
      </c>
      <c r="CX37" s="7"/>
      <c r="CY37" s="6">
        <f t="shared" si="29"/>
        <v>582585</v>
      </c>
      <c r="CZ37" s="7"/>
      <c r="DA37" s="6">
        <f>ROUND(I37+Q37+Y37+AG37+AO37+AW37+BE37+BM37+BU37+CC37+CK37+CS37,5)</f>
        <v>595750</v>
      </c>
      <c r="DB37" s="7"/>
      <c r="DC37" s="6">
        <f>ROUND((CY37-DA37),5)</f>
        <v>-13165</v>
      </c>
      <c r="DD37" s="7"/>
      <c r="DE37" s="8">
        <f>ROUND(IF(DA37=0, IF(CY37=0, 0, 1), CY37/DA37),5)</f>
        <v>0.97789999999999999</v>
      </c>
    </row>
    <row r="38" spans="1:109" ht="15.75" thickBot="1" x14ac:dyDescent="0.3">
      <c r="A38" s="2"/>
      <c r="B38" s="2"/>
      <c r="C38" s="2"/>
      <c r="D38" s="2" t="s">
        <v>51</v>
      </c>
      <c r="E38" s="2"/>
      <c r="F38" s="2"/>
      <c r="G38" s="9">
        <v>0</v>
      </c>
      <c r="H38" s="7"/>
      <c r="I38" s="9">
        <v>40</v>
      </c>
      <c r="J38" s="7"/>
      <c r="K38" s="9">
        <f>ROUND((G38-I38),5)</f>
        <v>-40</v>
      </c>
      <c r="L38" s="7"/>
      <c r="M38" s="10">
        <f>ROUND(IF(I38=0, IF(G38=0, 0, 1), G38/I38),5)</f>
        <v>0</v>
      </c>
      <c r="N38" s="7"/>
      <c r="O38" s="9">
        <v>0</v>
      </c>
      <c r="P38" s="7"/>
      <c r="Q38" s="9">
        <v>0</v>
      </c>
      <c r="R38" s="7"/>
      <c r="S38" s="9">
        <f>ROUND((O38-Q38),5)</f>
        <v>0</v>
      </c>
      <c r="T38" s="7"/>
      <c r="U38" s="10">
        <f>ROUND(IF(Q38=0, IF(O38=0, 0, 1), O38/Q38),5)</f>
        <v>0</v>
      </c>
      <c r="V38" s="7"/>
      <c r="W38" s="9">
        <v>0</v>
      </c>
      <c r="X38" s="7"/>
      <c r="Y38" s="9">
        <v>0</v>
      </c>
      <c r="Z38" s="7"/>
      <c r="AA38" s="9">
        <f>ROUND((W38-Y38),5)</f>
        <v>0</v>
      </c>
      <c r="AB38" s="7"/>
      <c r="AC38" s="10">
        <f>ROUND(IF(Y38=0, IF(W38=0, 0, 1), W38/Y38),5)</f>
        <v>0</v>
      </c>
      <c r="AD38" s="7"/>
      <c r="AE38" s="9">
        <v>29.06</v>
      </c>
      <c r="AF38" s="7"/>
      <c r="AG38" s="9">
        <v>0</v>
      </c>
      <c r="AH38" s="7"/>
      <c r="AI38" s="9">
        <f>ROUND((AE38-AG38),5)</f>
        <v>29.06</v>
      </c>
      <c r="AJ38" s="7"/>
      <c r="AK38" s="10">
        <f>ROUND(IF(AG38=0, IF(AE38=0, 0, 1), AE38/AG38),5)</f>
        <v>1</v>
      </c>
      <c r="AL38" s="7"/>
      <c r="AM38" s="9">
        <v>275</v>
      </c>
      <c r="AN38" s="7"/>
      <c r="AO38" s="9">
        <v>0</v>
      </c>
      <c r="AP38" s="7"/>
      <c r="AQ38" s="9">
        <f>ROUND((AM38-AO38),5)</f>
        <v>275</v>
      </c>
      <c r="AR38" s="7"/>
      <c r="AS38" s="10">
        <f>ROUND(IF(AO38=0, IF(AM38=0, 0, 1), AM38/AO38),5)</f>
        <v>1</v>
      </c>
      <c r="AT38" s="7"/>
      <c r="AU38" s="9">
        <v>0</v>
      </c>
      <c r="AV38" s="7"/>
      <c r="AW38" s="9">
        <v>0</v>
      </c>
      <c r="AX38" s="7"/>
      <c r="AY38" s="9">
        <f>ROUND((AU38-AW38),5)</f>
        <v>0</v>
      </c>
      <c r="AZ38" s="7"/>
      <c r="BA38" s="10">
        <f>ROUND(IF(AW38=0, IF(AU38=0, 0, 1), AU38/AW38),5)</f>
        <v>0</v>
      </c>
      <c r="BB38" s="7"/>
      <c r="BC38" s="9">
        <v>125</v>
      </c>
      <c r="BD38" s="7"/>
      <c r="BE38" s="9">
        <v>0</v>
      </c>
      <c r="BF38" s="7"/>
      <c r="BG38" s="9">
        <f>ROUND((BC38-BE38),5)</f>
        <v>125</v>
      </c>
      <c r="BH38" s="7"/>
      <c r="BI38" s="10">
        <f>ROUND(IF(BE38=0, IF(BC38=0, 0, 1), BC38/BE38),5)</f>
        <v>1</v>
      </c>
      <c r="BJ38" s="7"/>
      <c r="BK38" s="9">
        <v>0</v>
      </c>
      <c r="BL38" s="7"/>
      <c r="BM38" s="9">
        <v>40</v>
      </c>
      <c r="BN38" s="7"/>
      <c r="BO38" s="9">
        <f>ROUND((BK38-BM38),5)</f>
        <v>-40</v>
      </c>
      <c r="BP38" s="7"/>
      <c r="BQ38" s="10">
        <f>ROUND(IF(BM38=0, IF(BK38=0, 0, 1), BK38/BM38),5)</f>
        <v>0</v>
      </c>
      <c r="BR38" s="7"/>
      <c r="BS38" s="9">
        <v>110</v>
      </c>
      <c r="BT38" s="7"/>
      <c r="BU38" s="9">
        <v>0</v>
      </c>
      <c r="BV38" s="7"/>
      <c r="BW38" s="9">
        <f>ROUND((BS38-BU38),5)</f>
        <v>110</v>
      </c>
      <c r="BX38" s="7"/>
      <c r="BY38" s="10">
        <f>ROUND(IF(BU38=0, IF(BS38=0, 0, 1), BS38/BU38),5)</f>
        <v>1</v>
      </c>
      <c r="BZ38" s="7"/>
      <c r="CA38" s="9">
        <v>0</v>
      </c>
      <c r="CB38" s="7"/>
      <c r="CC38" s="9">
        <v>50</v>
      </c>
      <c r="CD38" s="7"/>
      <c r="CE38" s="9">
        <f>ROUND((CA38-CC38),5)</f>
        <v>-50</v>
      </c>
      <c r="CF38" s="7"/>
      <c r="CG38" s="10">
        <f>ROUND(IF(CC38=0, IF(CA38=0, 0, 1), CA38/CC38),5)</f>
        <v>0</v>
      </c>
      <c r="CH38" s="7"/>
      <c r="CI38" s="9">
        <v>0</v>
      </c>
      <c r="CJ38" s="7"/>
      <c r="CK38" s="9">
        <v>200</v>
      </c>
      <c r="CL38" s="7"/>
      <c r="CM38" s="9">
        <f>ROUND((CI38-CK38),5)</f>
        <v>-200</v>
      </c>
      <c r="CN38" s="7"/>
      <c r="CO38" s="10">
        <f>ROUND(IF(CK38=0, IF(CI38=0, 0, 1), CI38/CK38),5)</f>
        <v>0</v>
      </c>
      <c r="CP38" s="7"/>
      <c r="CQ38" s="9">
        <v>0</v>
      </c>
      <c r="CR38" s="7"/>
      <c r="CS38" s="9">
        <v>0</v>
      </c>
      <c r="CT38" s="7"/>
      <c r="CU38" s="9">
        <f>ROUND((CQ38-CS38),5)</f>
        <v>0</v>
      </c>
      <c r="CV38" s="7"/>
      <c r="CW38" s="10">
        <f>ROUND(IF(CS38=0, IF(CQ38=0, 0, 1), CQ38/CS38),5)</f>
        <v>0</v>
      </c>
      <c r="CX38" s="7"/>
      <c r="CY38" s="9">
        <f t="shared" si="29"/>
        <v>539.05999999999995</v>
      </c>
      <c r="CZ38" s="7"/>
      <c r="DA38" s="9">
        <f>ROUND(I38+Q38+Y38+AG38+AO38+AW38+BE38+BM38+BU38+CC38+CK38+CS38,5)</f>
        <v>330</v>
      </c>
      <c r="DB38" s="7"/>
      <c r="DC38" s="9">
        <f>ROUND((CY38-DA38),5)</f>
        <v>209.06</v>
      </c>
      <c r="DD38" s="7"/>
      <c r="DE38" s="10">
        <f>ROUND(IF(DA38=0, IF(CY38=0, 0, 1), CY38/DA38),5)</f>
        <v>1.6335200000000001</v>
      </c>
    </row>
    <row r="39" spans="1:109" x14ac:dyDescent="0.25">
      <c r="A39" s="2"/>
      <c r="B39" s="2"/>
      <c r="C39" s="2" t="s">
        <v>27</v>
      </c>
      <c r="D39" s="2"/>
      <c r="E39" s="2"/>
      <c r="F39" s="2"/>
      <c r="G39" s="6">
        <f>ROUND(G4+G8+SUM(G14:G15)+G31+SUM(G37:G38),5)</f>
        <v>344193.24</v>
      </c>
      <c r="H39" s="7"/>
      <c r="I39" s="6">
        <f>ROUND(I4+I8+SUM(I14:I15)+I31+SUM(I37:I38),5)</f>
        <v>342740</v>
      </c>
      <c r="J39" s="7"/>
      <c r="K39" s="6">
        <f>ROUND((G39-I39),5)</f>
        <v>1453.24</v>
      </c>
      <c r="L39" s="7"/>
      <c r="M39" s="8">
        <f>ROUND(IF(I39=0, IF(G39=0, 0, 1), G39/I39),5)</f>
        <v>1.00424</v>
      </c>
      <c r="N39" s="7"/>
      <c r="O39" s="6">
        <f>ROUND(O4+O8+SUM(O14:O15)+O31+SUM(O37:O38),5)</f>
        <v>89370.99</v>
      </c>
      <c r="P39" s="7"/>
      <c r="Q39" s="6">
        <f>ROUND(Q4+Q8+SUM(Q14:Q15)+Q31+SUM(Q37:Q38),5)</f>
        <v>87200</v>
      </c>
      <c r="R39" s="7"/>
      <c r="S39" s="6">
        <f>ROUND((O39-Q39),5)</f>
        <v>2170.9899999999998</v>
      </c>
      <c r="T39" s="7"/>
      <c r="U39" s="8">
        <f>ROUND(IF(Q39=0, IF(O39=0, 0, 1), O39/Q39),5)</f>
        <v>1.0248999999999999</v>
      </c>
      <c r="V39" s="7"/>
      <c r="W39" s="6">
        <f>ROUND(W4+W8+SUM(W14:W15)+W31+SUM(W37:W38),5)</f>
        <v>20252.18</v>
      </c>
      <c r="X39" s="7"/>
      <c r="Y39" s="6">
        <f>ROUND(Y4+Y8+SUM(Y14:Y15)+Y31+SUM(Y37:Y38),5)</f>
        <v>50950</v>
      </c>
      <c r="Z39" s="7"/>
      <c r="AA39" s="6">
        <f>ROUND((W39-Y39),5)</f>
        <v>-30697.82</v>
      </c>
      <c r="AB39" s="7"/>
      <c r="AC39" s="8">
        <f>ROUND(IF(Y39=0, IF(W39=0, 0, 1), W39/Y39),5)</f>
        <v>0.39749000000000001</v>
      </c>
      <c r="AD39" s="7"/>
      <c r="AE39" s="6">
        <f>ROUND(AE4+AE8+SUM(AE14:AE15)+AE31+SUM(AE37:AE38),5)</f>
        <v>138865.21</v>
      </c>
      <c r="AF39" s="7"/>
      <c r="AG39" s="6">
        <f>ROUND(AG4+AG8+SUM(AG14:AG15)+AG31+SUM(AG37:AG38),5)</f>
        <v>55300</v>
      </c>
      <c r="AH39" s="7"/>
      <c r="AI39" s="6">
        <f>ROUND((AE39-AG39),5)</f>
        <v>83565.210000000006</v>
      </c>
      <c r="AJ39" s="7"/>
      <c r="AK39" s="8">
        <f>ROUND(IF(AG39=0, IF(AE39=0, 0, 1), AE39/AG39),5)</f>
        <v>2.51112</v>
      </c>
      <c r="AL39" s="7"/>
      <c r="AM39" s="6">
        <f>ROUND(AM4+AM8+SUM(AM14:AM15)+AM31+SUM(AM37:AM38),5)</f>
        <v>42209.25</v>
      </c>
      <c r="AN39" s="7"/>
      <c r="AO39" s="6">
        <f>ROUND(AO4+AO8+SUM(AO14:AO15)+AO31+SUM(AO37:AO38),5)</f>
        <v>78750</v>
      </c>
      <c r="AP39" s="7"/>
      <c r="AQ39" s="6">
        <f>ROUND((AM39-AO39),5)</f>
        <v>-36540.75</v>
      </c>
      <c r="AR39" s="7"/>
      <c r="AS39" s="8">
        <f>ROUND(IF(AO39=0, IF(AM39=0, 0, 1), AM39/AO39),5)</f>
        <v>0.53598999999999997</v>
      </c>
      <c r="AT39" s="7"/>
      <c r="AU39" s="6">
        <f>ROUND(AU4+AU8+SUM(AU14:AU15)+AU31+SUM(AU37:AU38),5)</f>
        <v>38273.32</v>
      </c>
      <c r="AV39" s="7"/>
      <c r="AW39" s="6">
        <f>ROUND(AW4+AW8+SUM(AW14:AW15)+AW31+SUM(AW37:AW38),5)</f>
        <v>52200</v>
      </c>
      <c r="AX39" s="7"/>
      <c r="AY39" s="6">
        <f>ROUND((AU39-AW39),5)</f>
        <v>-13926.68</v>
      </c>
      <c r="AZ39" s="7"/>
      <c r="BA39" s="8">
        <f>ROUND(IF(AW39=0, IF(AU39=0, 0, 1), AU39/AW39),5)</f>
        <v>0.73321000000000003</v>
      </c>
      <c r="BB39" s="7"/>
      <c r="BC39" s="6">
        <f>ROUND(BC4+BC8+SUM(BC14:BC15)+BC31+SUM(BC37:BC38),5)</f>
        <v>55710.03</v>
      </c>
      <c r="BD39" s="7"/>
      <c r="BE39" s="6">
        <f>ROUND(BE4+BE8+SUM(BE14:BE15)+BE31+SUM(BE37:BE38),5)</f>
        <v>66750</v>
      </c>
      <c r="BF39" s="7"/>
      <c r="BG39" s="6">
        <f>ROUND((BC39-BE39),5)</f>
        <v>-11039.97</v>
      </c>
      <c r="BH39" s="7"/>
      <c r="BI39" s="8">
        <f>ROUND(IF(BE39=0, IF(BC39=0, 0, 1), BC39/BE39),5)</f>
        <v>0.83460999999999996</v>
      </c>
      <c r="BJ39" s="7"/>
      <c r="BK39" s="6">
        <f>ROUND(BK4+BK8+SUM(BK14:BK15)+BK31+SUM(BK37:BK38),5)</f>
        <v>27435.43</v>
      </c>
      <c r="BL39" s="7"/>
      <c r="BM39" s="6">
        <f>ROUND(BM4+BM8+SUM(BM14:BM15)+BM31+SUM(BM37:BM38),5)</f>
        <v>31240</v>
      </c>
      <c r="BN39" s="7"/>
      <c r="BO39" s="6">
        <f>ROUND((BK39-BM39),5)</f>
        <v>-3804.57</v>
      </c>
      <c r="BP39" s="7"/>
      <c r="BQ39" s="8">
        <f>ROUND(IF(BM39=0, IF(BK39=0, 0, 1), BK39/BM39),5)</f>
        <v>0.87821000000000005</v>
      </c>
      <c r="BR39" s="7"/>
      <c r="BS39" s="6">
        <f>ROUND(BS4+BS8+SUM(BS14:BS15)+BS31+SUM(BS37:BS38),5)</f>
        <v>15917.84</v>
      </c>
      <c r="BT39" s="7"/>
      <c r="BU39" s="6">
        <f>ROUND(BU4+BU8+SUM(BU14:BU15)+BU31+SUM(BU37:BU38),5)</f>
        <v>32700</v>
      </c>
      <c r="BV39" s="7"/>
      <c r="BW39" s="6">
        <f>ROUND((BS39-BU39),5)</f>
        <v>-16782.16</v>
      </c>
      <c r="BX39" s="7"/>
      <c r="BY39" s="8">
        <f>ROUND(IF(BU39=0, IF(BS39=0, 0, 1), BS39/BU39),5)</f>
        <v>0.48677999999999999</v>
      </c>
      <c r="BZ39" s="7"/>
      <c r="CA39" s="6">
        <f>ROUND(CA4+CA8+SUM(CA14:CA15)+CA31+SUM(CA37:CA38),5)</f>
        <v>22091.17</v>
      </c>
      <c r="CB39" s="7"/>
      <c r="CC39" s="6">
        <f>ROUND(CC4+CC8+SUM(CC14:CC15)+CC31+SUM(CC37:CC38),5)</f>
        <v>17300</v>
      </c>
      <c r="CD39" s="7"/>
      <c r="CE39" s="6">
        <f>ROUND((CA39-CC39),5)</f>
        <v>4791.17</v>
      </c>
      <c r="CF39" s="7"/>
      <c r="CG39" s="8">
        <f>ROUND(IF(CC39=0, IF(CA39=0, 0, 1), CA39/CC39),5)</f>
        <v>1.27695</v>
      </c>
      <c r="CH39" s="7"/>
      <c r="CI39" s="6">
        <f>ROUND(CI4+CI8+SUM(CI14:CI15)+CI31+SUM(CI37:CI38),5)</f>
        <v>7203.93</v>
      </c>
      <c r="CJ39" s="7"/>
      <c r="CK39" s="6">
        <f>ROUND(CK4+CK8+SUM(CK14:CK15)+CK31+SUM(CK37:CK38),5)</f>
        <v>8450</v>
      </c>
      <c r="CL39" s="7"/>
      <c r="CM39" s="6">
        <f>ROUND((CI39-CK39),5)</f>
        <v>-1246.07</v>
      </c>
      <c r="CN39" s="7"/>
      <c r="CO39" s="8">
        <f>ROUND(IF(CK39=0, IF(CI39=0, 0, 1), CI39/CK39),5)</f>
        <v>0.85253999999999996</v>
      </c>
      <c r="CP39" s="7"/>
      <c r="CQ39" s="6">
        <f>ROUND(CQ4+CQ8+SUM(CQ14:CQ15)+CQ31+SUM(CQ37:CQ38),5)</f>
        <v>3756.18</v>
      </c>
      <c r="CR39" s="7"/>
      <c r="CS39" s="6">
        <f>ROUND(CS4+CS8+SUM(CS14:CS15)+CS31+SUM(CS37:CS38),5)</f>
        <v>6200</v>
      </c>
      <c r="CT39" s="7"/>
      <c r="CU39" s="6">
        <f>ROUND((CQ39-CS39),5)</f>
        <v>-2443.8200000000002</v>
      </c>
      <c r="CV39" s="7"/>
      <c r="CW39" s="8">
        <f>ROUND(IF(CS39=0, IF(CQ39=0, 0, 1), CQ39/CS39),5)</f>
        <v>0.60584000000000005</v>
      </c>
      <c r="CX39" s="7"/>
      <c r="CY39" s="6">
        <f t="shared" si="29"/>
        <v>805278.77</v>
      </c>
      <c r="CZ39" s="7"/>
      <c r="DA39" s="6">
        <f>ROUND(I39+Q39+Y39+AG39+AO39+AW39+BE39+BM39+BU39+CC39+CK39+CS39,5)</f>
        <v>829780</v>
      </c>
      <c r="DB39" s="7"/>
      <c r="DC39" s="6">
        <f>ROUND((CY39-DA39),5)</f>
        <v>-24501.23</v>
      </c>
      <c r="DD39" s="7"/>
      <c r="DE39" s="8">
        <f>ROUND(IF(DA39=0, IF(CY39=0, 0, 1), CY39/DA39),5)</f>
        <v>0.97047000000000005</v>
      </c>
    </row>
    <row r="40" spans="1:109" x14ac:dyDescent="0.25">
      <c r="A40" s="2"/>
      <c r="B40" s="2"/>
      <c r="C40" s="2" t="s">
        <v>52</v>
      </c>
      <c r="D40" s="2"/>
      <c r="E40" s="2"/>
      <c r="F40" s="2"/>
      <c r="G40" s="6"/>
      <c r="H40" s="7"/>
      <c r="I40" s="6"/>
      <c r="J40" s="7"/>
      <c r="K40" s="6"/>
      <c r="L40" s="7"/>
      <c r="M40" s="8"/>
      <c r="N40" s="7"/>
      <c r="O40" s="6"/>
      <c r="P40" s="7"/>
      <c r="Q40" s="6"/>
      <c r="R40" s="7"/>
      <c r="S40" s="6"/>
      <c r="T40" s="7"/>
      <c r="U40" s="8"/>
      <c r="V40" s="7"/>
      <c r="W40" s="6"/>
      <c r="X40" s="7"/>
      <c r="Y40" s="6"/>
      <c r="Z40" s="7"/>
      <c r="AA40" s="6"/>
      <c r="AB40" s="7"/>
      <c r="AC40" s="8"/>
      <c r="AD40" s="7"/>
      <c r="AE40" s="6"/>
      <c r="AF40" s="7"/>
      <c r="AG40" s="6"/>
      <c r="AH40" s="7"/>
      <c r="AI40" s="6"/>
      <c r="AJ40" s="7"/>
      <c r="AK40" s="8"/>
      <c r="AL40" s="7"/>
      <c r="AM40" s="6"/>
      <c r="AN40" s="7"/>
      <c r="AO40" s="6"/>
      <c r="AP40" s="7"/>
      <c r="AQ40" s="6"/>
      <c r="AR40" s="7"/>
      <c r="AS40" s="8"/>
      <c r="AT40" s="7"/>
      <c r="AU40" s="6"/>
      <c r="AV40" s="7"/>
      <c r="AW40" s="6"/>
      <c r="AX40" s="7"/>
      <c r="AY40" s="6"/>
      <c r="AZ40" s="7"/>
      <c r="BA40" s="8"/>
      <c r="BB40" s="7"/>
      <c r="BC40" s="6"/>
      <c r="BD40" s="7"/>
      <c r="BE40" s="6"/>
      <c r="BF40" s="7"/>
      <c r="BG40" s="6"/>
      <c r="BH40" s="7"/>
      <c r="BI40" s="8"/>
      <c r="BJ40" s="7"/>
      <c r="BK40" s="6"/>
      <c r="BL40" s="7"/>
      <c r="BM40" s="6"/>
      <c r="BN40" s="7"/>
      <c r="BO40" s="6"/>
      <c r="BP40" s="7"/>
      <c r="BQ40" s="8"/>
      <c r="BR40" s="7"/>
      <c r="BS40" s="6"/>
      <c r="BT40" s="7"/>
      <c r="BU40" s="6"/>
      <c r="BV40" s="7"/>
      <c r="BW40" s="6"/>
      <c r="BX40" s="7"/>
      <c r="BY40" s="8"/>
      <c r="BZ40" s="7"/>
      <c r="CA40" s="6"/>
      <c r="CB40" s="7"/>
      <c r="CC40" s="6"/>
      <c r="CD40" s="7"/>
      <c r="CE40" s="6"/>
      <c r="CF40" s="7"/>
      <c r="CG40" s="8"/>
      <c r="CH40" s="7"/>
      <c r="CI40" s="6"/>
      <c r="CJ40" s="7"/>
      <c r="CK40" s="6"/>
      <c r="CL40" s="7"/>
      <c r="CM40" s="6"/>
      <c r="CN40" s="7"/>
      <c r="CO40" s="8"/>
      <c r="CP40" s="7"/>
      <c r="CQ40" s="6"/>
      <c r="CR40" s="7"/>
      <c r="CS40" s="6"/>
      <c r="CT40" s="7"/>
      <c r="CU40" s="6"/>
      <c r="CV40" s="7"/>
      <c r="CW40" s="8"/>
      <c r="CX40" s="7"/>
      <c r="CY40" s="6"/>
      <c r="CZ40" s="7"/>
      <c r="DA40" s="6"/>
      <c r="DB40" s="7"/>
      <c r="DC40" s="6"/>
      <c r="DD40" s="7"/>
      <c r="DE40" s="8"/>
    </row>
    <row r="41" spans="1:109" x14ac:dyDescent="0.25">
      <c r="A41" s="2"/>
      <c r="B41" s="2"/>
      <c r="C41" s="2"/>
      <c r="D41" s="2" t="s">
        <v>53</v>
      </c>
      <c r="E41" s="2"/>
      <c r="F41" s="2"/>
      <c r="G41" s="6"/>
      <c r="H41" s="7"/>
      <c r="I41" s="6"/>
      <c r="J41" s="7"/>
      <c r="K41" s="6"/>
      <c r="L41" s="7"/>
      <c r="M41" s="8"/>
      <c r="N41" s="7"/>
      <c r="O41" s="6"/>
      <c r="P41" s="7"/>
      <c r="Q41" s="6"/>
      <c r="R41" s="7"/>
      <c r="S41" s="6"/>
      <c r="T41" s="7"/>
      <c r="U41" s="8"/>
      <c r="V41" s="7"/>
      <c r="W41" s="6"/>
      <c r="X41" s="7"/>
      <c r="Y41" s="6"/>
      <c r="Z41" s="7"/>
      <c r="AA41" s="6"/>
      <c r="AB41" s="7"/>
      <c r="AC41" s="8"/>
      <c r="AD41" s="7"/>
      <c r="AE41" s="6"/>
      <c r="AF41" s="7"/>
      <c r="AG41" s="6"/>
      <c r="AH41" s="7"/>
      <c r="AI41" s="6"/>
      <c r="AJ41" s="7"/>
      <c r="AK41" s="8"/>
      <c r="AL41" s="7"/>
      <c r="AM41" s="6"/>
      <c r="AN41" s="7"/>
      <c r="AO41" s="6"/>
      <c r="AP41" s="7"/>
      <c r="AQ41" s="6"/>
      <c r="AR41" s="7"/>
      <c r="AS41" s="8"/>
      <c r="AT41" s="7"/>
      <c r="AU41" s="6"/>
      <c r="AV41" s="7"/>
      <c r="AW41" s="6"/>
      <c r="AX41" s="7"/>
      <c r="AY41" s="6"/>
      <c r="AZ41" s="7"/>
      <c r="BA41" s="8"/>
      <c r="BB41" s="7"/>
      <c r="BC41" s="6"/>
      <c r="BD41" s="7"/>
      <c r="BE41" s="6"/>
      <c r="BF41" s="7"/>
      <c r="BG41" s="6"/>
      <c r="BH41" s="7"/>
      <c r="BI41" s="8"/>
      <c r="BJ41" s="7"/>
      <c r="BK41" s="6"/>
      <c r="BL41" s="7"/>
      <c r="BM41" s="6"/>
      <c r="BN41" s="7"/>
      <c r="BO41" s="6"/>
      <c r="BP41" s="7"/>
      <c r="BQ41" s="8"/>
      <c r="BR41" s="7"/>
      <c r="BS41" s="6"/>
      <c r="BT41" s="7"/>
      <c r="BU41" s="6"/>
      <c r="BV41" s="7"/>
      <c r="BW41" s="6"/>
      <c r="BX41" s="7"/>
      <c r="BY41" s="8"/>
      <c r="BZ41" s="7"/>
      <c r="CA41" s="6"/>
      <c r="CB41" s="7"/>
      <c r="CC41" s="6"/>
      <c r="CD41" s="7"/>
      <c r="CE41" s="6"/>
      <c r="CF41" s="7"/>
      <c r="CG41" s="8"/>
      <c r="CH41" s="7"/>
      <c r="CI41" s="6"/>
      <c r="CJ41" s="7"/>
      <c r="CK41" s="6"/>
      <c r="CL41" s="7"/>
      <c r="CM41" s="6"/>
      <c r="CN41" s="7"/>
      <c r="CO41" s="8"/>
      <c r="CP41" s="7"/>
      <c r="CQ41" s="6"/>
      <c r="CR41" s="7"/>
      <c r="CS41" s="6"/>
      <c r="CT41" s="7"/>
      <c r="CU41" s="6"/>
      <c r="CV41" s="7"/>
      <c r="CW41" s="8"/>
      <c r="CX41" s="7"/>
      <c r="CY41" s="6"/>
      <c r="CZ41" s="7"/>
      <c r="DA41" s="6"/>
      <c r="DB41" s="7"/>
      <c r="DC41" s="6"/>
      <c r="DD41" s="7"/>
      <c r="DE41" s="8"/>
    </row>
    <row r="42" spans="1:109" x14ac:dyDescent="0.25">
      <c r="A42" s="2"/>
      <c r="B42" s="2"/>
      <c r="C42" s="2"/>
      <c r="D42" s="2"/>
      <c r="E42" s="2" t="s">
        <v>54</v>
      </c>
      <c r="F42" s="2"/>
      <c r="G42" s="6"/>
      <c r="H42" s="7"/>
      <c r="I42" s="6"/>
      <c r="J42" s="7"/>
      <c r="K42" s="6"/>
      <c r="L42" s="7"/>
      <c r="M42" s="8"/>
      <c r="N42" s="7"/>
      <c r="O42" s="6"/>
      <c r="P42" s="7"/>
      <c r="Q42" s="6"/>
      <c r="R42" s="7"/>
      <c r="S42" s="6"/>
      <c r="T42" s="7"/>
      <c r="U42" s="8"/>
      <c r="V42" s="7"/>
      <c r="W42" s="6"/>
      <c r="X42" s="7"/>
      <c r="Y42" s="6"/>
      <c r="Z42" s="7"/>
      <c r="AA42" s="6"/>
      <c r="AB42" s="7"/>
      <c r="AC42" s="8"/>
      <c r="AD42" s="7"/>
      <c r="AE42" s="6"/>
      <c r="AF42" s="7"/>
      <c r="AG42" s="6"/>
      <c r="AH42" s="7"/>
      <c r="AI42" s="6"/>
      <c r="AJ42" s="7"/>
      <c r="AK42" s="8"/>
      <c r="AL42" s="7"/>
      <c r="AM42" s="6"/>
      <c r="AN42" s="7"/>
      <c r="AO42" s="6"/>
      <c r="AP42" s="7"/>
      <c r="AQ42" s="6"/>
      <c r="AR42" s="7"/>
      <c r="AS42" s="8"/>
      <c r="AT42" s="7"/>
      <c r="AU42" s="6"/>
      <c r="AV42" s="7"/>
      <c r="AW42" s="6"/>
      <c r="AX42" s="7"/>
      <c r="AY42" s="6"/>
      <c r="AZ42" s="7"/>
      <c r="BA42" s="8"/>
      <c r="BB42" s="7"/>
      <c r="BC42" s="6"/>
      <c r="BD42" s="7"/>
      <c r="BE42" s="6"/>
      <c r="BF42" s="7"/>
      <c r="BG42" s="6"/>
      <c r="BH42" s="7"/>
      <c r="BI42" s="8"/>
      <c r="BJ42" s="7"/>
      <c r="BK42" s="6"/>
      <c r="BL42" s="7"/>
      <c r="BM42" s="6"/>
      <c r="BN42" s="7"/>
      <c r="BO42" s="6"/>
      <c r="BP42" s="7"/>
      <c r="BQ42" s="8"/>
      <c r="BR42" s="7"/>
      <c r="BS42" s="6"/>
      <c r="BT42" s="7"/>
      <c r="BU42" s="6"/>
      <c r="BV42" s="7"/>
      <c r="BW42" s="6"/>
      <c r="BX42" s="7"/>
      <c r="BY42" s="8"/>
      <c r="BZ42" s="7"/>
      <c r="CA42" s="6"/>
      <c r="CB42" s="7"/>
      <c r="CC42" s="6"/>
      <c r="CD42" s="7"/>
      <c r="CE42" s="6"/>
      <c r="CF42" s="7"/>
      <c r="CG42" s="8"/>
      <c r="CH42" s="7"/>
      <c r="CI42" s="6"/>
      <c r="CJ42" s="7"/>
      <c r="CK42" s="6"/>
      <c r="CL42" s="7"/>
      <c r="CM42" s="6"/>
      <c r="CN42" s="7"/>
      <c r="CO42" s="8"/>
      <c r="CP42" s="7"/>
      <c r="CQ42" s="6"/>
      <c r="CR42" s="7"/>
      <c r="CS42" s="6"/>
      <c r="CT42" s="7"/>
      <c r="CU42" s="6"/>
      <c r="CV42" s="7"/>
      <c r="CW42" s="8"/>
      <c r="CX42" s="7"/>
      <c r="CY42" s="6"/>
      <c r="CZ42" s="7"/>
      <c r="DA42" s="6"/>
      <c r="DB42" s="7"/>
      <c r="DC42" s="6"/>
      <c r="DD42" s="7"/>
      <c r="DE42" s="8"/>
    </row>
    <row r="43" spans="1:109" x14ac:dyDescent="0.25">
      <c r="A43" s="2"/>
      <c r="B43" s="2"/>
      <c r="C43" s="2"/>
      <c r="D43" s="2"/>
      <c r="E43" s="2"/>
      <c r="F43" s="2" t="s">
        <v>55</v>
      </c>
      <c r="G43" s="6">
        <v>0</v>
      </c>
      <c r="H43" s="7"/>
      <c r="I43" s="6">
        <v>5500</v>
      </c>
      <c r="J43" s="7"/>
      <c r="K43" s="6">
        <f>ROUND((G43-I43),5)</f>
        <v>-5500</v>
      </c>
      <c r="L43" s="7"/>
      <c r="M43" s="8">
        <f>ROUND(IF(I43=0, IF(G43=0, 0, 1), G43/I43),5)</f>
        <v>0</v>
      </c>
      <c r="N43" s="7"/>
      <c r="O43" s="6">
        <v>5500</v>
      </c>
      <c r="P43" s="7"/>
      <c r="Q43" s="6">
        <v>5500</v>
      </c>
      <c r="R43" s="7"/>
      <c r="S43" s="6">
        <f>ROUND((O43-Q43),5)</f>
        <v>0</v>
      </c>
      <c r="T43" s="7"/>
      <c r="U43" s="8">
        <f>ROUND(IF(Q43=0, IF(O43=0, 0, 1), O43/Q43),5)</f>
        <v>1</v>
      </c>
      <c r="V43" s="7"/>
      <c r="W43" s="6">
        <v>5500</v>
      </c>
      <c r="X43" s="7"/>
      <c r="Y43" s="6">
        <v>5500</v>
      </c>
      <c r="Z43" s="7"/>
      <c r="AA43" s="6">
        <f>ROUND((W43-Y43),5)</f>
        <v>0</v>
      </c>
      <c r="AB43" s="7"/>
      <c r="AC43" s="8">
        <f>ROUND(IF(Y43=0, IF(W43=0, 0, 1), W43/Y43),5)</f>
        <v>1</v>
      </c>
      <c r="AD43" s="7"/>
      <c r="AE43" s="6">
        <v>5500</v>
      </c>
      <c r="AF43" s="7"/>
      <c r="AG43" s="6">
        <v>5500</v>
      </c>
      <c r="AH43" s="7"/>
      <c r="AI43" s="6">
        <f>ROUND((AE43-AG43),5)</f>
        <v>0</v>
      </c>
      <c r="AJ43" s="7"/>
      <c r="AK43" s="8">
        <f>ROUND(IF(AG43=0, IF(AE43=0, 0, 1), AE43/AG43),5)</f>
        <v>1</v>
      </c>
      <c r="AL43" s="7"/>
      <c r="AM43" s="6">
        <v>5500</v>
      </c>
      <c r="AN43" s="7"/>
      <c r="AO43" s="6">
        <v>5500</v>
      </c>
      <c r="AP43" s="7"/>
      <c r="AQ43" s="6">
        <f>ROUND((AM43-AO43),5)</f>
        <v>0</v>
      </c>
      <c r="AR43" s="7"/>
      <c r="AS43" s="8">
        <f>ROUND(IF(AO43=0, IF(AM43=0, 0, 1), AM43/AO43),5)</f>
        <v>1</v>
      </c>
      <c r="AT43" s="7"/>
      <c r="AU43" s="6">
        <v>5500</v>
      </c>
      <c r="AV43" s="7"/>
      <c r="AW43" s="6">
        <v>5500</v>
      </c>
      <c r="AX43" s="7"/>
      <c r="AY43" s="6">
        <f>ROUND((AU43-AW43),5)</f>
        <v>0</v>
      </c>
      <c r="AZ43" s="7"/>
      <c r="BA43" s="8">
        <f>ROUND(IF(AW43=0, IF(AU43=0, 0, 1), AU43/AW43),5)</f>
        <v>1</v>
      </c>
      <c r="BB43" s="7"/>
      <c r="BC43" s="6">
        <v>5500</v>
      </c>
      <c r="BD43" s="7"/>
      <c r="BE43" s="6">
        <v>5500</v>
      </c>
      <c r="BF43" s="7"/>
      <c r="BG43" s="6">
        <f>ROUND((BC43-BE43),5)</f>
        <v>0</v>
      </c>
      <c r="BH43" s="7"/>
      <c r="BI43" s="8">
        <f>ROUND(IF(BE43=0, IF(BC43=0, 0, 1), BC43/BE43),5)</f>
        <v>1</v>
      </c>
      <c r="BJ43" s="7"/>
      <c r="BK43" s="6">
        <v>5500</v>
      </c>
      <c r="BL43" s="7"/>
      <c r="BM43" s="6">
        <v>5500</v>
      </c>
      <c r="BN43" s="7"/>
      <c r="BO43" s="6">
        <f>ROUND((BK43-BM43),5)</f>
        <v>0</v>
      </c>
      <c r="BP43" s="7"/>
      <c r="BQ43" s="8">
        <f>ROUND(IF(BM43=0, IF(BK43=0, 0, 1), BK43/BM43),5)</f>
        <v>1</v>
      </c>
      <c r="BR43" s="7"/>
      <c r="BS43" s="6">
        <v>5500</v>
      </c>
      <c r="BT43" s="7"/>
      <c r="BU43" s="6">
        <v>5500</v>
      </c>
      <c r="BV43" s="7"/>
      <c r="BW43" s="6">
        <f>ROUND((BS43-BU43),5)</f>
        <v>0</v>
      </c>
      <c r="BX43" s="7"/>
      <c r="BY43" s="8">
        <f>ROUND(IF(BU43=0, IF(BS43=0, 0, 1), BS43/BU43),5)</f>
        <v>1</v>
      </c>
      <c r="BZ43" s="7"/>
      <c r="CA43" s="6">
        <v>5500</v>
      </c>
      <c r="CB43" s="7"/>
      <c r="CC43" s="6">
        <v>5500</v>
      </c>
      <c r="CD43" s="7"/>
      <c r="CE43" s="6">
        <f>ROUND((CA43-CC43),5)</f>
        <v>0</v>
      </c>
      <c r="CF43" s="7"/>
      <c r="CG43" s="8">
        <f>ROUND(IF(CC43=0, IF(CA43=0, 0, 1), CA43/CC43),5)</f>
        <v>1</v>
      </c>
      <c r="CH43" s="7"/>
      <c r="CI43" s="6">
        <v>5500</v>
      </c>
      <c r="CJ43" s="7"/>
      <c r="CK43" s="6">
        <v>5500</v>
      </c>
      <c r="CL43" s="7"/>
      <c r="CM43" s="6">
        <f>ROUND((CI43-CK43),5)</f>
        <v>0</v>
      </c>
      <c r="CN43" s="7"/>
      <c r="CO43" s="8">
        <f>ROUND(IF(CK43=0, IF(CI43=0, 0, 1), CI43/CK43),5)</f>
        <v>1</v>
      </c>
      <c r="CP43" s="7"/>
      <c r="CQ43" s="6">
        <v>11000</v>
      </c>
      <c r="CR43" s="7"/>
      <c r="CS43" s="6">
        <v>5500</v>
      </c>
      <c r="CT43" s="7"/>
      <c r="CU43" s="6">
        <f>ROUND((CQ43-CS43),5)</f>
        <v>5500</v>
      </c>
      <c r="CV43" s="7"/>
      <c r="CW43" s="8">
        <f>ROUND(IF(CS43=0, IF(CQ43=0, 0, 1), CQ43/CS43),5)</f>
        <v>2</v>
      </c>
      <c r="CX43" s="7"/>
      <c r="CY43" s="6">
        <f>ROUND(G43+O43+W43+AE43+AM43+AU43+BC43+BK43+BS43+CA43+CI43+CQ43,5)</f>
        <v>66000</v>
      </c>
      <c r="CZ43" s="7"/>
      <c r="DA43" s="6">
        <f>ROUND(I43+Q43+Y43+AG43+AO43+AW43+BE43+BM43+BU43+CC43+CK43+CS43,5)</f>
        <v>66000</v>
      </c>
      <c r="DB43" s="7"/>
      <c r="DC43" s="6">
        <f>ROUND((CY43-DA43),5)</f>
        <v>0</v>
      </c>
      <c r="DD43" s="7"/>
      <c r="DE43" s="8">
        <f>ROUND(IF(DA43=0, IF(CY43=0, 0, 1), CY43/DA43),5)</f>
        <v>1</v>
      </c>
    </row>
    <row r="44" spans="1:109" ht="15.75" thickBot="1" x14ac:dyDescent="0.3">
      <c r="A44" s="2"/>
      <c r="B44" s="2"/>
      <c r="C44" s="2"/>
      <c r="D44" s="2"/>
      <c r="E44" s="2"/>
      <c r="F44" s="2" t="s">
        <v>56</v>
      </c>
      <c r="G44" s="9">
        <v>0</v>
      </c>
      <c r="H44" s="7"/>
      <c r="I44" s="9">
        <v>0</v>
      </c>
      <c r="J44" s="7"/>
      <c r="K44" s="9">
        <f>ROUND((G44-I44),5)</f>
        <v>0</v>
      </c>
      <c r="L44" s="7"/>
      <c r="M44" s="10">
        <f>ROUND(IF(I44=0, IF(G44=0, 0, 1), G44/I44),5)</f>
        <v>0</v>
      </c>
      <c r="N44" s="7"/>
      <c r="O44" s="9">
        <v>0</v>
      </c>
      <c r="P44" s="7"/>
      <c r="Q44" s="9">
        <v>0</v>
      </c>
      <c r="R44" s="7"/>
      <c r="S44" s="9">
        <f>ROUND((O44-Q44),5)</f>
        <v>0</v>
      </c>
      <c r="T44" s="7"/>
      <c r="U44" s="10">
        <f>ROUND(IF(Q44=0, IF(O44=0, 0, 1), O44/Q44),5)</f>
        <v>0</v>
      </c>
      <c r="V44" s="7"/>
      <c r="W44" s="9">
        <v>0</v>
      </c>
      <c r="X44" s="7"/>
      <c r="Y44" s="9">
        <v>1000</v>
      </c>
      <c r="Z44" s="7"/>
      <c r="AA44" s="9">
        <f>ROUND((W44-Y44),5)</f>
        <v>-1000</v>
      </c>
      <c r="AB44" s="7"/>
      <c r="AC44" s="10">
        <f>ROUND(IF(Y44=0, IF(W44=0, 0, 1), W44/Y44),5)</f>
        <v>0</v>
      </c>
      <c r="AD44" s="7"/>
      <c r="AE44" s="9">
        <v>0</v>
      </c>
      <c r="AF44" s="7"/>
      <c r="AG44" s="9">
        <v>0</v>
      </c>
      <c r="AH44" s="7"/>
      <c r="AI44" s="9">
        <f>ROUND((AE44-AG44),5)</f>
        <v>0</v>
      </c>
      <c r="AJ44" s="7"/>
      <c r="AK44" s="10">
        <f>ROUND(IF(AG44=0, IF(AE44=0, 0, 1), AE44/AG44),5)</f>
        <v>0</v>
      </c>
      <c r="AL44" s="7"/>
      <c r="AM44" s="9">
        <v>0</v>
      </c>
      <c r="AN44" s="7"/>
      <c r="AO44" s="9">
        <v>0</v>
      </c>
      <c r="AP44" s="7"/>
      <c r="AQ44" s="9">
        <f>ROUND((AM44-AO44),5)</f>
        <v>0</v>
      </c>
      <c r="AR44" s="7"/>
      <c r="AS44" s="10">
        <f>ROUND(IF(AO44=0, IF(AM44=0, 0, 1), AM44/AO44),5)</f>
        <v>0</v>
      </c>
      <c r="AT44" s="7"/>
      <c r="AU44" s="9">
        <v>16.88</v>
      </c>
      <c r="AV44" s="7"/>
      <c r="AW44" s="9">
        <v>1000</v>
      </c>
      <c r="AX44" s="7"/>
      <c r="AY44" s="9">
        <f>ROUND((AU44-AW44),5)</f>
        <v>-983.12</v>
      </c>
      <c r="AZ44" s="7"/>
      <c r="BA44" s="10">
        <f>ROUND(IF(AW44=0, IF(AU44=0, 0, 1), AU44/AW44),5)</f>
        <v>1.6879999999999999E-2</v>
      </c>
      <c r="BB44" s="7"/>
      <c r="BC44" s="9">
        <v>0</v>
      </c>
      <c r="BD44" s="7"/>
      <c r="BE44" s="9">
        <v>0</v>
      </c>
      <c r="BF44" s="7"/>
      <c r="BG44" s="9">
        <f>ROUND((BC44-BE44),5)</f>
        <v>0</v>
      </c>
      <c r="BH44" s="7"/>
      <c r="BI44" s="10">
        <f>ROUND(IF(BE44=0, IF(BC44=0, 0, 1), BC44/BE44),5)</f>
        <v>0</v>
      </c>
      <c r="BJ44" s="7"/>
      <c r="BK44" s="9">
        <v>0</v>
      </c>
      <c r="BL44" s="7"/>
      <c r="BM44" s="9">
        <v>0</v>
      </c>
      <c r="BN44" s="7"/>
      <c r="BO44" s="9">
        <f>ROUND((BK44-BM44),5)</f>
        <v>0</v>
      </c>
      <c r="BP44" s="7"/>
      <c r="BQ44" s="10">
        <f>ROUND(IF(BM44=0, IF(BK44=0, 0, 1), BK44/BM44),5)</f>
        <v>0</v>
      </c>
      <c r="BR44" s="7"/>
      <c r="BS44" s="9">
        <v>0</v>
      </c>
      <c r="BT44" s="7"/>
      <c r="BU44" s="9">
        <v>1000</v>
      </c>
      <c r="BV44" s="7"/>
      <c r="BW44" s="9">
        <f>ROUND((BS44-BU44),5)</f>
        <v>-1000</v>
      </c>
      <c r="BX44" s="7"/>
      <c r="BY44" s="10">
        <f>ROUND(IF(BU44=0, IF(BS44=0, 0, 1), BS44/BU44),5)</f>
        <v>0</v>
      </c>
      <c r="BZ44" s="7"/>
      <c r="CA44" s="9">
        <v>0</v>
      </c>
      <c r="CB44" s="7"/>
      <c r="CC44" s="9">
        <v>2000</v>
      </c>
      <c r="CD44" s="7"/>
      <c r="CE44" s="9">
        <f>ROUND((CA44-CC44),5)</f>
        <v>-2000</v>
      </c>
      <c r="CF44" s="7"/>
      <c r="CG44" s="10">
        <f>ROUND(IF(CC44=0, IF(CA44=0, 0, 1), CA44/CC44),5)</f>
        <v>0</v>
      </c>
      <c r="CH44" s="7"/>
      <c r="CI44" s="9">
        <v>1634.61</v>
      </c>
      <c r="CJ44" s="7"/>
      <c r="CK44" s="9">
        <v>0</v>
      </c>
      <c r="CL44" s="7"/>
      <c r="CM44" s="9">
        <f>ROUND((CI44-CK44),5)</f>
        <v>1634.61</v>
      </c>
      <c r="CN44" s="7"/>
      <c r="CO44" s="10">
        <f>ROUND(IF(CK44=0, IF(CI44=0, 0, 1), CI44/CK44),5)</f>
        <v>1</v>
      </c>
      <c r="CP44" s="7"/>
      <c r="CQ44" s="9">
        <v>0</v>
      </c>
      <c r="CR44" s="7"/>
      <c r="CS44" s="9">
        <v>1000</v>
      </c>
      <c r="CT44" s="7"/>
      <c r="CU44" s="9">
        <f>ROUND((CQ44-CS44),5)</f>
        <v>-1000</v>
      </c>
      <c r="CV44" s="7"/>
      <c r="CW44" s="10">
        <f>ROUND(IF(CS44=0, IF(CQ44=0, 0, 1), CQ44/CS44),5)</f>
        <v>0</v>
      </c>
      <c r="CX44" s="7"/>
      <c r="CY44" s="9">
        <f>ROUND(G44+O44+W44+AE44+AM44+AU44+BC44+BK44+BS44+CA44+CI44+CQ44,5)</f>
        <v>1651.49</v>
      </c>
      <c r="CZ44" s="7"/>
      <c r="DA44" s="9">
        <f>ROUND(I44+Q44+Y44+AG44+AO44+AW44+BE44+BM44+BU44+CC44+CK44+CS44,5)</f>
        <v>6000</v>
      </c>
      <c r="DB44" s="7"/>
      <c r="DC44" s="9">
        <f>ROUND((CY44-DA44),5)</f>
        <v>-4348.51</v>
      </c>
      <c r="DD44" s="7"/>
      <c r="DE44" s="10">
        <f>ROUND(IF(DA44=0, IF(CY44=0, 0, 1), CY44/DA44),5)</f>
        <v>0.27524999999999999</v>
      </c>
    </row>
    <row r="45" spans="1:109" x14ac:dyDescent="0.25">
      <c r="A45" s="2"/>
      <c r="B45" s="2"/>
      <c r="C45" s="2"/>
      <c r="D45" s="2"/>
      <c r="E45" s="2" t="s">
        <v>57</v>
      </c>
      <c r="F45" s="2"/>
      <c r="G45" s="6">
        <f>ROUND(SUM(G42:G44),5)</f>
        <v>0</v>
      </c>
      <c r="H45" s="7"/>
      <c r="I45" s="6">
        <f>ROUND(SUM(I42:I44),5)</f>
        <v>5500</v>
      </c>
      <c r="J45" s="7"/>
      <c r="K45" s="6">
        <f>ROUND((G45-I45),5)</f>
        <v>-5500</v>
      </c>
      <c r="L45" s="7"/>
      <c r="M45" s="8">
        <f>ROUND(IF(I45=0, IF(G45=0, 0, 1), G45/I45),5)</f>
        <v>0</v>
      </c>
      <c r="N45" s="7"/>
      <c r="O45" s="6">
        <f>ROUND(SUM(O42:O44),5)</f>
        <v>5500</v>
      </c>
      <c r="P45" s="7"/>
      <c r="Q45" s="6">
        <f>ROUND(SUM(Q42:Q44),5)</f>
        <v>5500</v>
      </c>
      <c r="R45" s="7"/>
      <c r="S45" s="6">
        <f>ROUND((O45-Q45),5)</f>
        <v>0</v>
      </c>
      <c r="T45" s="7"/>
      <c r="U45" s="8">
        <f>ROUND(IF(Q45=0, IF(O45=0, 0, 1), O45/Q45),5)</f>
        <v>1</v>
      </c>
      <c r="V45" s="7"/>
      <c r="W45" s="6">
        <f>ROUND(SUM(W42:W44),5)</f>
        <v>5500</v>
      </c>
      <c r="X45" s="7"/>
      <c r="Y45" s="6">
        <f>ROUND(SUM(Y42:Y44),5)</f>
        <v>6500</v>
      </c>
      <c r="Z45" s="7"/>
      <c r="AA45" s="6">
        <f>ROUND((W45-Y45),5)</f>
        <v>-1000</v>
      </c>
      <c r="AB45" s="7"/>
      <c r="AC45" s="8">
        <f>ROUND(IF(Y45=0, IF(W45=0, 0, 1), W45/Y45),5)</f>
        <v>0.84614999999999996</v>
      </c>
      <c r="AD45" s="7"/>
      <c r="AE45" s="6">
        <f>ROUND(SUM(AE42:AE44),5)</f>
        <v>5500</v>
      </c>
      <c r="AF45" s="7"/>
      <c r="AG45" s="6">
        <f>ROUND(SUM(AG42:AG44),5)</f>
        <v>5500</v>
      </c>
      <c r="AH45" s="7"/>
      <c r="AI45" s="6">
        <f>ROUND((AE45-AG45),5)</f>
        <v>0</v>
      </c>
      <c r="AJ45" s="7"/>
      <c r="AK45" s="8">
        <f>ROUND(IF(AG45=0, IF(AE45=0, 0, 1), AE45/AG45),5)</f>
        <v>1</v>
      </c>
      <c r="AL45" s="7"/>
      <c r="AM45" s="6">
        <f>ROUND(SUM(AM42:AM44),5)</f>
        <v>5500</v>
      </c>
      <c r="AN45" s="7"/>
      <c r="AO45" s="6">
        <f>ROUND(SUM(AO42:AO44),5)</f>
        <v>5500</v>
      </c>
      <c r="AP45" s="7"/>
      <c r="AQ45" s="6">
        <f>ROUND((AM45-AO45),5)</f>
        <v>0</v>
      </c>
      <c r="AR45" s="7"/>
      <c r="AS45" s="8">
        <f>ROUND(IF(AO45=0, IF(AM45=0, 0, 1), AM45/AO45),5)</f>
        <v>1</v>
      </c>
      <c r="AT45" s="7"/>
      <c r="AU45" s="6">
        <f>ROUND(SUM(AU42:AU44),5)</f>
        <v>5516.88</v>
      </c>
      <c r="AV45" s="7"/>
      <c r="AW45" s="6">
        <f>ROUND(SUM(AW42:AW44),5)</f>
        <v>6500</v>
      </c>
      <c r="AX45" s="7"/>
      <c r="AY45" s="6">
        <f>ROUND((AU45-AW45),5)</f>
        <v>-983.12</v>
      </c>
      <c r="AZ45" s="7"/>
      <c r="BA45" s="8">
        <f>ROUND(IF(AW45=0, IF(AU45=0, 0, 1), AU45/AW45),5)</f>
        <v>0.84875</v>
      </c>
      <c r="BB45" s="7"/>
      <c r="BC45" s="6">
        <f>ROUND(SUM(BC42:BC44),5)</f>
        <v>5500</v>
      </c>
      <c r="BD45" s="7"/>
      <c r="BE45" s="6">
        <f>ROUND(SUM(BE42:BE44),5)</f>
        <v>5500</v>
      </c>
      <c r="BF45" s="7"/>
      <c r="BG45" s="6">
        <f>ROUND((BC45-BE45),5)</f>
        <v>0</v>
      </c>
      <c r="BH45" s="7"/>
      <c r="BI45" s="8">
        <f>ROUND(IF(BE45=0, IF(BC45=0, 0, 1), BC45/BE45),5)</f>
        <v>1</v>
      </c>
      <c r="BJ45" s="7"/>
      <c r="BK45" s="6">
        <f>ROUND(SUM(BK42:BK44),5)</f>
        <v>5500</v>
      </c>
      <c r="BL45" s="7"/>
      <c r="BM45" s="6">
        <f>ROUND(SUM(BM42:BM44),5)</f>
        <v>5500</v>
      </c>
      <c r="BN45" s="7"/>
      <c r="BO45" s="6">
        <f>ROUND((BK45-BM45),5)</f>
        <v>0</v>
      </c>
      <c r="BP45" s="7"/>
      <c r="BQ45" s="8">
        <f>ROUND(IF(BM45=0, IF(BK45=0, 0, 1), BK45/BM45),5)</f>
        <v>1</v>
      </c>
      <c r="BR45" s="7"/>
      <c r="BS45" s="6">
        <f>ROUND(SUM(BS42:BS44),5)</f>
        <v>5500</v>
      </c>
      <c r="BT45" s="7"/>
      <c r="BU45" s="6">
        <f>ROUND(SUM(BU42:BU44),5)</f>
        <v>6500</v>
      </c>
      <c r="BV45" s="7"/>
      <c r="BW45" s="6">
        <f>ROUND((BS45-BU45),5)</f>
        <v>-1000</v>
      </c>
      <c r="BX45" s="7"/>
      <c r="BY45" s="8">
        <f>ROUND(IF(BU45=0, IF(BS45=0, 0, 1), BS45/BU45),5)</f>
        <v>0.84614999999999996</v>
      </c>
      <c r="BZ45" s="7"/>
      <c r="CA45" s="6">
        <f>ROUND(SUM(CA42:CA44),5)</f>
        <v>5500</v>
      </c>
      <c r="CB45" s="7"/>
      <c r="CC45" s="6">
        <f>ROUND(SUM(CC42:CC44),5)</f>
        <v>7500</v>
      </c>
      <c r="CD45" s="7"/>
      <c r="CE45" s="6">
        <f>ROUND((CA45-CC45),5)</f>
        <v>-2000</v>
      </c>
      <c r="CF45" s="7"/>
      <c r="CG45" s="8">
        <f>ROUND(IF(CC45=0, IF(CA45=0, 0, 1), CA45/CC45),5)</f>
        <v>0.73333000000000004</v>
      </c>
      <c r="CH45" s="7"/>
      <c r="CI45" s="6">
        <f>ROUND(SUM(CI42:CI44),5)</f>
        <v>7134.61</v>
      </c>
      <c r="CJ45" s="7"/>
      <c r="CK45" s="6">
        <f>ROUND(SUM(CK42:CK44),5)</f>
        <v>5500</v>
      </c>
      <c r="CL45" s="7"/>
      <c r="CM45" s="6">
        <f>ROUND((CI45-CK45),5)</f>
        <v>1634.61</v>
      </c>
      <c r="CN45" s="7"/>
      <c r="CO45" s="8">
        <f>ROUND(IF(CK45=0, IF(CI45=0, 0, 1), CI45/CK45),5)</f>
        <v>1.2971999999999999</v>
      </c>
      <c r="CP45" s="7"/>
      <c r="CQ45" s="6">
        <f>ROUND(SUM(CQ42:CQ44),5)</f>
        <v>11000</v>
      </c>
      <c r="CR45" s="7"/>
      <c r="CS45" s="6">
        <f>ROUND(SUM(CS42:CS44),5)</f>
        <v>6500</v>
      </c>
      <c r="CT45" s="7"/>
      <c r="CU45" s="6">
        <f>ROUND((CQ45-CS45),5)</f>
        <v>4500</v>
      </c>
      <c r="CV45" s="7"/>
      <c r="CW45" s="8">
        <f>ROUND(IF(CS45=0, IF(CQ45=0, 0, 1), CQ45/CS45),5)</f>
        <v>1.69231</v>
      </c>
      <c r="CX45" s="7"/>
      <c r="CY45" s="6">
        <f>ROUND(G45+O45+W45+AE45+AM45+AU45+BC45+BK45+BS45+CA45+CI45+CQ45,5)</f>
        <v>67651.490000000005</v>
      </c>
      <c r="CZ45" s="7"/>
      <c r="DA45" s="6">
        <f>ROUND(I45+Q45+Y45+AG45+AO45+AW45+BE45+BM45+BU45+CC45+CK45+CS45,5)</f>
        <v>72000</v>
      </c>
      <c r="DB45" s="7"/>
      <c r="DC45" s="6">
        <f>ROUND((CY45-DA45),5)</f>
        <v>-4348.51</v>
      </c>
      <c r="DD45" s="7"/>
      <c r="DE45" s="8">
        <f>ROUND(IF(DA45=0, IF(CY45=0, 0, 1), CY45/DA45),5)</f>
        <v>0.93959999999999999</v>
      </c>
    </row>
    <row r="46" spans="1:109" x14ac:dyDescent="0.25">
      <c r="A46" s="2"/>
      <c r="B46" s="2"/>
      <c r="C46" s="2"/>
      <c r="D46" s="2"/>
      <c r="E46" s="2" t="s">
        <v>58</v>
      </c>
      <c r="F46" s="2"/>
      <c r="G46" s="6"/>
      <c r="H46" s="7"/>
      <c r="I46" s="6"/>
      <c r="J46" s="7"/>
      <c r="K46" s="6"/>
      <c r="L46" s="7"/>
      <c r="M46" s="8"/>
      <c r="N46" s="7"/>
      <c r="O46" s="6"/>
      <c r="P46" s="7"/>
      <c r="Q46" s="6"/>
      <c r="R46" s="7"/>
      <c r="S46" s="6"/>
      <c r="T46" s="7"/>
      <c r="U46" s="8"/>
      <c r="V46" s="7"/>
      <c r="W46" s="6"/>
      <c r="X46" s="7"/>
      <c r="Y46" s="6"/>
      <c r="Z46" s="7"/>
      <c r="AA46" s="6"/>
      <c r="AB46" s="7"/>
      <c r="AC46" s="8"/>
      <c r="AD46" s="7"/>
      <c r="AE46" s="6"/>
      <c r="AF46" s="7"/>
      <c r="AG46" s="6"/>
      <c r="AH46" s="7"/>
      <c r="AI46" s="6"/>
      <c r="AJ46" s="7"/>
      <c r="AK46" s="8"/>
      <c r="AL46" s="7"/>
      <c r="AM46" s="6"/>
      <c r="AN46" s="7"/>
      <c r="AO46" s="6"/>
      <c r="AP46" s="7"/>
      <c r="AQ46" s="6"/>
      <c r="AR46" s="7"/>
      <c r="AS46" s="8"/>
      <c r="AT46" s="7"/>
      <c r="AU46" s="6"/>
      <c r="AV46" s="7"/>
      <c r="AW46" s="6"/>
      <c r="AX46" s="7"/>
      <c r="AY46" s="6"/>
      <c r="AZ46" s="7"/>
      <c r="BA46" s="8"/>
      <c r="BB46" s="7"/>
      <c r="BC46" s="6"/>
      <c r="BD46" s="7"/>
      <c r="BE46" s="6"/>
      <c r="BF46" s="7"/>
      <c r="BG46" s="6"/>
      <c r="BH46" s="7"/>
      <c r="BI46" s="8"/>
      <c r="BJ46" s="7"/>
      <c r="BK46" s="6"/>
      <c r="BL46" s="7"/>
      <c r="BM46" s="6"/>
      <c r="BN46" s="7"/>
      <c r="BO46" s="6"/>
      <c r="BP46" s="7"/>
      <c r="BQ46" s="8"/>
      <c r="BR46" s="7"/>
      <c r="BS46" s="6"/>
      <c r="BT46" s="7"/>
      <c r="BU46" s="6"/>
      <c r="BV46" s="7"/>
      <c r="BW46" s="6"/>
      <c r="BX46" s="7"/>
      <c r="BY46" s="8"/>
      <c r="BZ46" s="7"/>
      <c r="CA46" s="6"/>
      <c r="CB46" s="7"/>
      <c r="CC46" s="6"/>
      <c r="CD46" s="7"/>
      <c r="CE46" s="6"/>
      <c r="CF46" s="7"/>
      <c r="CG46" s="8"/>
      <c r="CH46" s="7"/>
      <c r="CI46" s="6"/>
      <c r="CJ46" s="7"/>
      <c r="CK46" s="6"/>
      <c r="CL46" s="7"/>
      <c r="CM46" s="6"/>
      <c r="CN46" s="7"/>
      <c r="CO46" s="8"/>
      <c r="CP46" s="7"/>
      <c r="CQ46" s="6"/>
      <c r="CR46" s="7"/>
      <c r="CS46" s="6"/>
      <c r="CT46" s="7"/>
      <c r="CU46" s="6"/>
      <c r="CV46" s="7"/>
      <c r="CW46" s="8"/>
      <c r="CX46" s="7"/>
      <c r="CY46" s="6"/>
      <c r="CZ46" s="7"/>
      <c r="DA46" s="6"/>
      <c r="DB46" s="7"/>
      <c r="DC46" s="6"/>
      <c r="DD46" s="7"/>
      <c r="DE46" s="8"/>
    </row>
    <row r="47" spans="1:109" x14ac:dyDescent="0.25">
      <c r="A47" s="2"/>
      <c r="B47" s="2"/>
      <c r="C47" s="2"/>
      <c r="D47" s="2"/>
      <c r="E47" s="2"/>
      <c r="F47" s="2" t="s">
        <v>59</v>
      </c>
      <c r="G47" s="6">
        <v>0</v>
      </c>
      <c r="H47" s="7"/>
      <c r="I47" s="6">
        <v>4000</v>
      </c>
      <c r="J47" s="7"/>
      <c r="K47" s="6">
        <f>ROUND((G47-I47),5)</f>
        <v>-4000</v>
      </c>
      <c r="L47" s="7"/>
      <c r="M47" s="8">
        <f>ROUND(IF(I47=0, IF(G47=0, 0, 1), G47/I47),5)</f>
        <v>0</v>
      </c>
      <c r="N47" s="7"/>
      <c r="O47" s="6">
        <v>0</v>
      </c>
      <c r="P47" s="7"/>
      <c r="Q47" s="6">
        <v>3000</v>
      </c>
      <c r="R47" s="7"/>
      <c r="S47" s="6">
        <f>ROUND((O47-Q47),5)</f>
        <v>-3000</v>
      </c>
      <c r="T47" s="7"/>
      <c r="U47" s="8">
        <f>ROUND(IF(Q47=0, IF(O47=0, 0, 1), O47/Q47),5)</f>
        <v>0</v>
      </c>
      <c r="V47" s="7"/>
      <c r="W47" s="6">
        <v>0</v>
      </c>
      <c r="X47" s="7"/>
      <c r="Y47" s="6">
        <v>4000</v>
      </c>
      <c r="Z47" s="7"/>
      <c r="AA47" s="6">
        <f>ROUND((W47-Y47),5)</f>
        <v>-4000</v>
      </c>
      <c r="AB47" s="7"/>
      <c r="AC47" s="8">
        <f>ROUND(IF(Y47=0, IF(W47=0, 0, 1), W47/Y47),5)</f>
        <v>0</v>
      </c>
      <c r="AD47" s="7"/>
      <c r="AE47" s="6">
        <v>0</v>
      </c>
      <c r="AF47" s="7"/>
      <c r="AG47" s="6">
        <v>3000</v>
      </c>
      <c r="AH47" s="7"/>
      <c r="AI47" s="6">
        <f>ROUND((AE47-AG47),5)</f>
        <v>-3000</v>
      </c>
      <c r="AJ47" s="7"/>
      <c r="AK47" s="8">
        <f>ROUND(IF(AG47=0, IF(AE47=0, 0, 1), AE47/AG47),5)</f>
        <v>0</v>
      </c>
      <c r="AL47" s="7"/>
      <c r="AM47" s="6">
        <v>0</v>
      </c>
      <c r="AN47" s="7"/>
      <c r="AO47" s="6">
        <v>4000</v>
      </c>
      <c r="AP47" s="7"/>
      <c r="AQ47" s="6">
        <f>ROUND((AM47-AO47),5)</f>
        <v>-4000</v>
      </c>
      <c r="AR47" s="7"/>
      <c r="AS47" s="8">
        <f>ROUND(IF(AO47=0, IF(AM47=0, 0, 1), AM47/AO47),5)</f>
        <v>0</v>
      </c>
      <c r="AT47" s="7"/>
      <c r="AU47" s="6">
        <v>0</v>
      </c>
      <c r="AV47" s="7"/>
      <c r="AW47" s="6">
        <v>4000</v>
      </c>
      <c r="AX47" s="7"/>
      <c r="AY47" s="6">
        <f>ROUND((AU47-AW47),5)</f>
        <v>-4000</v>
      </c>
      <c r="AZ47" s="7"/>
      <c r="BA47" s="8">
        <f>ROUND(IF(AW47=0, IF(AU47=0, 0, 1), AU47/AW47),5)</f>
        <v>0</v>
      </c>
      <c r="BB47" s="7"/>
      <c r="BC47" s="6">
        <v>0</v>
      </c>
      <c r="BD47" s="7"/>
      <c r="BE47" s="6">
        <v>3000</v>
      </c>
      <c r="BF47" s="7"/>
      <c r="BG47" s="6">
        <f>ROUND((BC47-BE47),5)</f>
        <v>-3000</v>
      </c>
      <c r="BH47" s="7"/>
      <c r="BI47" s="8">
        <f>ROUND(IF(BE47=0, IF(BC47=0, 0, 1), BC47/BE47),5)</f>
        <v>0</v>
      </c>
      <c r="BJ47" s="7"/>
      <c r="BK47" s="6">
        <v>0</v>
      </c>
      <c r="BL47" s="7"/>
      <c r="BM47" s="6">
        <v>4000</v>
      </c>
      <c r="BN47" s="7"/>
      <c r="BO47" s="6">
        <f>ROUND((BK47-BM47),5)</f>
        <v>-4000</v>
      </c>
      <c r="BP47" s="7"/>
      <c r="BQ47" s="8">
        <f>ROUND(IF(BM47=0, IF(BK47=0, 0, 1), BK47/BM47),5)</f>
        <v>0</v>
      </c>
      <c r="BR47" s="7"/>
      <c r="BS47" s="6">
        <v>0</v>
      </c>
      <c r="BT47" s="7"/>
      <c r="BU47" s="6">
        <v>4000</v>
      </c>
      <c r="BV47" s="7"/>
      <c r="BW47" s="6">
        <f>ROUND((BS47-BU47),5)</f>
        <v>-4000</v>
      </c>
      <c r="BX47" s="7"/>
      <c r="BY47" s="8">
        <f>ROUND(IF(BU47=0, IF(BS47=0, 0, 1), BS47/BU47),5)</f>
        <v>0</v>
      </c>
      <c r="BZ47" s="7"/>
      <c r="CA47" s="6">
        <v>0</v>
      </c>
      <c r="CB47" s="7"/>
      <c r="CC47" s="6">
        <v>4000</v>
      </c>
      <c r="CD47" s="7"/>
      <c r="CE47" s="6">
        <f>ROUND((CA47-CC47),5)</f>
        <v>-4000</v>
      </c>
      <c r="CF47" s="7"/>
      <c r="CG47" s="8">
        <f>ROUND(IF(CC47=0, IF(CA47=0, 0, 1), CA47/CC47),5)</f>
        <v>0</v>
      </c>
      <c r="CH47" s="7"/>
      <c r="CI47" s="6">
        <v>0</v>
      </c>
      <c r="CJ47" s="7"/>
      <c r="CK47" s="6">
        <v>3000</v>
      </c>
      <c r="CL47" s="7"/>
      <c r="CM47" s="6">
        <f>ROUND((CI47-CK47),5)</f>
        <v>-3000</v>
      </c>
      <c r="CN47" s="7"/>
      <c r="CO47" s="8">
        <f>ROUND(IF(CK47=0, IF(CI47=0, 0, 1), CI47/CK47),5)</f>
        <v>0</v>
      </c>
      <c r="CP47" s="7"/>
      <c r="CQ47" s="6">
        <v>0</v>
      </c>
      <c r="CR47" s="7"/>
      <c r="CS47" s="6">
        <v>4000</v>
      </c>
      <c r="CT47" s="7"/>
      <c r="CU47" s="6">
        <f>ROUND((CQ47-CS47),5)</f>
        <v>-4000</v>
      </c>
      <c r="CV47" s="7"/>
      <c r="CW47" s="8">
        <f>ROUND(IF(CS47=0, IF(CQ47=0, 0, 1), CQ47/CS47),5)</f>
        <v>0</v>
      </c>
      <c r="CX47" s="7"/>
      <c r="CY47" s="6">
        <f t="shared" ref="CY47:CY53" si="30">ROUND(G47+O47+W47+AE47+AM47+AU47+BC47+BK47+BS47+CA47+CI47+CQ47,5)</f>
        <v>0</v>
      </c>
      <c r="CZ47" s="7"/>
      <c r="DA47" s="6">
        <f>ROUND(I47+Q47+Y47+AG47+AO47+AW47+BE47+BM47+BU47+CC47+CK47+CS47,5)</f>
        <v>44000</v>
      </c>
      <c r="DB47" s="7"/>
      <c r="DC47" s="6">
        <f>ROUND((CY47-DA47),5)</f>
        <v>-44000</v>
      </c>
      <c r="DD47" s="7"/>
      <c r="DE47" s="8">
        <f>ROUND(IF(DA47=0, IF(CY47=0, 0, 1), CY47/DA47),5)</f>
        <v>0</v>
      </c>
    </row>
    <row r="48" spans="1:109" x14ac:dyDescent="0.25">
      <c r="A48" s="2"/>
      <c r="B48" s="2"/>
      <c r="C48" s="2"/>
      <c r="D48" s="2"/>
      <c r="E48" s="2"/>
      <c r="F48" s="2" t="s">
        <v>60</v>
      </c>
      <c r="G48" s="6">
        <v>540.92999999999995</v>
      </c>
      <c r="H48" s="7"/>
      <c r="I48" s="6">
        <v>600</v>
      </c>
      <c r="J48" s="7"/>
      <c r="K48" s="6">
        <f>ROUND((G48-I48),5)</f>
        <v>-59.07</v>
      </c>
      <c r="L48" s="7"/>
      <c r="M48" s="8">
        <f>ROUND(IF(I48=0, IF(G48=0, 0, 1), G48/I48),5)</f>
        <v>0.90154999999999996</v>
      </c>
      <c r="N48" s="7"/>
      <c r="O48" s="6">
        <v>512.29</v>
      </c>
      <c r="P48" s="7"/>
      <c r="Q48" s="6">
        <v>400</v>
      </c>
      <c r="R48" s="7"/>
      <c r="S48" s="6">
        <f>ROUND((O48-Q48),5)</f>
        <v>112.29</v>
      </c>
      <c r="T48" s="7"/>
      <c r="U48" s="8">
        <f>ROUND(IF(Q48=0, IF(O48=0, 0, 1), O48/Q48),5)</f>
        <v>1.2807299999999999</v>
      </c>
      <c r="V48" s="7"/>
      <c r="W48" s="6">
        <v>116.7</v>
      </c>
      <c r="X48" s="7"/>
      <c r="Y48" s="6">
        <v>600</v>
      </c>
      <c r="Z48" s="7"/>
      <c r="AA48" s="6">
        <f>ROUND((W48-Y48),5)</f>
        <v>-483.3</v>
      </c>
      <c r="AB48" s="7"/>
      <c r="AC48" s="8">
        <f>ROUND(IF(Y48=0, IF(W48=0, 0, 1), W48/Y48),5)</f>
        <v>0.19450000000000001</v>
      </c>
      <c r="AD48" s="7"/>
      <c r="AE48" s="6">
        <v>43.7</v>
      </c>
      <c r="AF48" s="7"/>
      <c r="AG48" s="6">
        <v>0</v>
      </c>
      <c r="AH48" s="7"/>
      <c r="AI48" s="6">
        <f>ROUND((AE48-AG48),5)</f>
        <v>43.7</v>
      </c>
      <c r="AJ48" s="7"/>
      <c r="AK48" s="8">
        <f>ROUND(IF(AG48=0, IF(AE48=0, 0, 1), AE48/AG48),5)</f>
        <v>1</v>
      </c>
      <c r="AL48" s="7"/>
      <c r="AM48" s="6">
        <v>1001.24</v>
      </c>
      <c r="AN48" s="7"/>
      <c r="AO48" s="6">
        <v>500</v>
      </c>
      <c r="AP48" s="7"/>
      <c r="AQ48" s="6">
        <f>ROUND((AM48-AO48),5)</f>
        <v>501.24</v>
      </c>
      <c r="AR48" s="7"/>
      <c r="AS48" s="8">
        <f>ROUND(IF(AO48=0, IF(AM48=0, 0, 1), AM48/AO48),5)</f>
        <v>2.0024799999999998</v>
      </c>
      <c r="AT48" s="7"/>
      <c r="AU48" s="6">
        <v>798.54</v>
      </c>
      <c r="AV48" s="7"/>
      <c r="AW48" s="6">
        <v>600</v>
      </c>
      <c r="AX48" s="7"/>
      <c r="AY48" s="6">
        <f>ROUND((AU48-AW48),5)</f>
        <v>198.54</v>
      </c>
      <c r="AZ48" s="7"/>
      <c r="BA48" s="8">
        <f>ROUND(IF(AW48=0, IF(AU48=0, 0, 1), AU48/AW48),5)</f>
        <v>1.3309</v>
      </c>
      <c r="BB48" s="7"/>
      <c r="BC48" s="6">
        <v>426.1</v>
      </c>
      <c r="BD48" s="7"/>
      <c r="BE48" s="6">
        <v>700</v>
      </c>
      <c r="BF48" s="7"/>
      <c r="BG48" s="6">
        <f>ROUND((BC48-BE48),5)</f>
        <v>-273.89999999999998</v>
      </c>
      <c r="BH48" s="7"/>
      <c r="BI48" s="8">
        <f>ROUND(IF(BE48=0, IF(BC48=0, 0, 1), BC48/BE48),5)</f>
        <v>0.60870999999999997</v>
      </c>
      <c r="BJ48" s="7"/>
      <c r="BK48" s="6">
        <v>1865.71</v>
      </c>
      <c r="BL48" s="7"/>
      <c r="BM48" s="6">
        <v>2000</v>
      </c>
      <c r="BN48" s="7"/>
      <c r="BO48" s="6">
        <f>ROUND((BK48-BM48),5)</f>
        <v>-134.29</v>
      </c>
      <c r="BP48" s="7"/>
      <c r="BQ48" s="8">
        <f>ROUND(IF(BM48=0, IF(BK48=0, 0, 1), BK48/BM48),5)</f>
        <v>0.93286000000000002</v>
      </c>
      <c r="BR48" s="7"/>
      <c r="BS48" s="6">
        <v>169.97</v>
      </c>
      <c r="BT48" s="7"/>
      <c r="BU48" s="6">
        <v>400</v>
      </c>
      <c r="BV48" s="7"/>
      <c r="BW48" s="6">
        <f>ROUND((BS48-BU48),5)</f>
        <v>-230.03</v>
      </c>
      <c r="BX48" s="7"/>
      <c r="BY48" s="8">
        <f>ROUND(IF(BU48=0, IF(BS48=0, 0, 1), BS48/BU48),5)</f>
        <v>0.42492999999999997</v>
      </c>
      <c r="BZ48" s="7"/>
      <c r="CA48" s="6">
        <v>679.91</v>
      </c>
      <c r="CB48" s="7"/>
      <c r="CC48" s="6">
        <v>2000</v>
      </c>
      <c r="CD48" s="7"/>
      <c r="CE48" s="6">
        <f>ROUND((CA48-CC48),5)</f>
        <v>-1320.09</v>
      </c>
      <c r="CF48" s="7"/>
      <c r="CG48" s="8">
        <f>ROUND(IF(CC48=0, IF(CA48=0, 0, 1), CA48/CC48),5)</f>
        <v>0.33995999999999998</v>
      </c>
      <c r="CH48" s="7"/>
      <c r="CI48" s="6">
        <v>637.83000000000004</v>
      </c>
      <c r="CJ48" s="7"/>
      <c r="CK48" s="6">
        <v>500</v>
      </c>
      <c r="CL48" s="7"/>
      <c r="CM48" s="6">
        <f>ROUND((CI48-CK48),5)</f>
        <v>137.83000000000001</v>
      </c>
      <c r="CN48" s="7"/>
      <c r="CO48" s="8">
        <f>ROUND(IF(CK48=0, IF(CI48=0, 0, 1), CI48/CK48),5)</f>
        <v>1.27566</v>
      </c>
      <c r="CP48" s="7"/>
      <c r="CQ48" s="6">
        <v>447.34</v>
      </c>
      <c r="CR48" s="7"/>
      <c r="CS48" s="6">
        <v>700</v>
      </c>
      <c r="CT48" s="7"/>
      <c r="CU48" s="6">
        <f>ROUND((CQ48-CS48),5)</f>
        <v>-252.66</v>
      </c>
      <c r="CV48" s="7"/>
      <c r="CW48" s="8">
        <f>ROUND(IF(CS48=0, IF(CQ48=0, 0, 1), CQ48/CS48),5)</f>
        <v>0.63905999999999996</v>
      </c>
      <c r="CX48" s="7"/>
      <c r="CY48" s="6">
        <f t="shared" si="30"/>
        <v>7240.26</v>
      </c>
      <c r="CZ48" s="7"/>
      <c r="DA48" s="6">
        <f>ROUND(I48+Q48+Y48+AG48+AO48+AW48+BE48+BM48+BU48+CC48+CK48+CS48,5)</f>
        <v>9000</v>
      </c>
      <c r="DB48" s="7"/>
      <c r="DC48" s="6">
        <f>ROUND((CY48-DA48),5)</f>
        <v>-1759.74</v>
      </c>
      <c r="DD48" s="7"/>
      <c r="DE48" s="8">
        <f>ROUND(IF(DA48=0, IF(CY48=0, 0, 1), CY48/DA48),5)</f>
        <v>0.80447000000000002</v>
      </c>
    </row>
    <row r="49" spans="1:109" ht="15.75" thickBot="1" x14ac:dyDescent="0.3">
      <c r="A49" s="2"/>
      <c r="B49" s="2"/>
      <c r="C49" s="2"/>
      <c r="D49" s="2"/>
      <c r="E49" s="2"/>
      <c r="F49" s="2" t="s">
        <v>59</v>
      </c>
      <c r="G49" s="9">
        <v>4000</v>
      </c>
      <c r="H49" s="7"/>
      <c r="I49" s="9"/>
      <c r="J49" s="7"/>
      <c r="K49" s="9"/>
      <c r="L49" s="7"/>
      <c r="M49" s="10"/>
      <c r="N49" s="7"/>
      <c r="O49" s="9">
        <v>3000</v>
      </c>
      <c r="P49" s="7"/>
      <c r="Q49" s="9"/>
      <c r="R49" s="7"/>
      <c r="S49" s="9"/>
      <c r="T49" s="7"/>
      <c r="U49" s="10"/>
      <c r="V49" s="7"/>
      <c r="W49" s="9">
        <v>4000</v>
      </c>
      <c r="X49" s="7"/>
      <c r="Y49" s="9"/>
      <c r="Z49" s="7"/>
      <c r="AA49" s="9"/>
      <c r="AB49" s="7"/>
      <c r="AC49" s="10"/>
      <c r="AD49" s="7"/>
      <c r="AE49" s="9">
        <v>3000</v>
      </c>
      <c r="AF49" s="7"/>
      <c r="AG49" s="9"/>
      <c r="AH49" s="7"/>
      <c r="AI49" s="9"/>
      <c r="AJ49" s="7"/>
      <c r="AK49" s="10"/>
      <c r="AL49" s="7"/>
      <c r="AM49" s="9">
        <v>4000</v>
      </c>
      <c r="AN49" s="7"/>
      <c r="AO49" s="9"/>
      <c r="AP49" s="7"/>
      <c r="AQ49" s="9"/>
      <c r="AR49" s="7"/>
      <c r="AS49" s="10"/>
      <c r="AT49" s="7"/>
      <c r="AU49" s="9">
        <v>4000</v>
      </c>
      <c r="AV49" s="7"/>
      <c r="AW49" s="9"/>
      <c r="AX49" s="7"/>
      <c r="AY49" s="9"/>
      <c r="AZ49" s="7"/>
      <c r="BA49" s="10"/>
      <c r="BB49" s="7"/>
      <c r="BC49" s="9">
        <v>3000</v>
      </c>
      <c r="BD49" s="7"/>
      <c r="BE49" s="9"/>
      <c r="BF49" s="7"/>
      <c r="BG49" s="9"/>
      <c r="BH49" s="7"/>
      <c r="BI49" s="10"/>
      <c r="BJ49" s="7"/>
      <c r="BK49" s="9">
        <v>4000</v>
      </c>
      <c r="BL49" s="7"/>
      <c r="BM49" s="9"/>
      <c r="BN49" s="7"/>
      <c r="BO49" s="9"/>
      <c r="BP49" s="7"/>
      <c r="BQ49" s="10"/>
      <c r="BR49" s="7"/>
      <c r="BS49" s="9">
        <v>4000</v>
      </c>
      <c r="BT49" s="7"/>
      <c r="BU49" s="9"/>
      <c r="BV49" s="7"/>
      <c r="BW49" s="9"/>
      <c r="BX49" s="7"/>
      <c r="BY49" s="10"/>
      <c r="BZ49" s="7"/>
      <c r="CA49" s="9">
        <v>4000</v>
      </c>
      <c r="CB49" s="7"/>
      <c r="CC49" s="9"/>
      <c r="CD49" s="7"/>
      <c r="CE49" s="9"/>
      <c r="CF49" s="7"/>
      <c r="CG49" s="10"/>
      <c r="CH49" s="7"/>
      <c r="CI49" s="9">
        <v>3000</v>
      </c>
      <c r="CJ49" s="7"/>
      <c r="CK49" s="9"/>
      <c r="CL49" s="7"/>
      <c r="CM49" s="9"/>
      <c r="CN49" s="7"/>
      <c r="CO49" s="10"/>
      <c r="CP49" s="7"/>
      <c r="CQ49" s="9">
        <v>4000</v>
      </c>
      <c r="CR49" s="7"/>
      <c r="CS49" s="9"/>
      <c r="CT49" s="7"/>
      <c r="CU49" s="9"/>
      <c r="CV49" s="7"/>
      <c r="CW49" s="10"/>
      <c r="CX49" s="7"/>
      <c r="CY49" s="9">
        <f t="shared" si="30"/>
        <v>44000</v>
      </c>
      <c r="CZ49" s="7"/>
      <c r="DA49" s="9"/>
      <c r="DB49" s="7"/>
      <c r="DC49" s="9"/>
      <c r="DD49" s="7"/>
      <c r="DE49" s="10"/>
    </row>
    <row r="50" spans="1:109" x14ac:dyDescent="0.25">
      <c r="A50" s="2"/>
      <c r="B50" s="2"/>
      <c r="C50" s="2"/>
      <c r="D50" s="2"/>
      <c r="E50" s="2" t="s">
        <v>61</v>
      </c>
      <c r="F50" s="2"/>
      <c r="G50" s="6">
        <f>ROUND(SUM(G46:G49),5)</f>
        <v>4540.93</v>
      </c>
      <c r="H50" s="7"/>
      <c r="I50" s="6">
        <f>ROUND(SUM(I46:I49),5)</f>
        <v>4600</v>
      </c>
      <c r="J50" s="7"/>
      <c r="K50" s="6">
        <f>ROUND((G50-I50),5)</f>
        <v>-59.07</v>
      </c>
      <c r="L50" s="7"/>
      <c r="M50" s="8">
        <f>ROUND(IF(I50=0, IF(G50=0, 0, 1), G50/I50),5)</f>
        <v>0.98716000000000004</v>
      </c>
      <c r="N50" s="7"/>
      <c r="O50" s="6">
        <f>ROUND(SUM(O46:O49),5)</f>
        <v>3512.29</v>
      </c>
      <c r="P50" s="7"/>
      <c r="Q50" s="6">
        <f>ROUND(SUM(Q46:Q49),5)</f>
        <v>3400</v>
      </c>
      <c r="R50" s="7"/>
      <c r="S50" s="6">
        <f>ROUND((O50-Q50),5)</f>
        <v>112.29</v>
      </c>
      <c r="T50" s="7"/>
      <c r="U50" s="8">
        <f>ROUND(IF(Q50=0, IF(O50=0, 0, 1), O50/Q50),5)</f>
        <v>1.0330299999999999</v>
      </c>
      <c r="V50" s="7"/>
      <c r="W50" s="6">
        <f>ROUND(SUM(W46:W49),5)</f>
        <v>4116.7</v>
      </c>
      <c r="X50" s="7"/>
      <c r="Y50" s="6">
        <f>ROUND(SUM(Y46:Y49),5)</f>
        <v>4600</v>
      </c>
      <c r="Z50" s="7"/>
      <c r="AA50" s="6">
        <f>ROUND((W50-Y50),5)</f>
        <v>-483.3</v>
      </c>
      <c r="AB50" s="7"/>
      <c r="AC50" s="8">
        <f>ROUND(IF(Y50=0, IF(W50=0, 0, 1), W50/Y50),5)</f>
        <v>0.89493</v>
      </c>
      <c r="AD50" s="7"/>
      <c r="AE50" s="6">
        <f>ROUND(SUM(AE46:AE49),5)</f>
        <v>3043.7</v>
      </c>
      <c r="AF50" s="7"/>
      <c r="AG50" s="6">
        <f>ROUND(SUM(AG46:AG49),5)</f>
        <v>3000</v>
      </c>
      <c r="AH50" s="7"/>
      <c r="AI50" s="6">
        <f>ROUND((AE50-AG50),5)</f>
        <v>43.7</v>
      </c>
      <c r="AJ50" s="7"/>
      <c r="AK50" s="8">
        <f>ROUND(IF(AG50=0, IF(AE50=0, 0, 1), AE50/AG50),5)</f>
        <v>1.01457</v>
      </c>
      <c r="AL50" s="7"/>
      <c r="AM50" s="6">
        <f>ROUND(SUM(AM46:AM49),5)</f>
        <v>5001.24</v>
      </c>
      <c r="AN50" s="7"/>
      <c r="AO50" s="6">
        <f>ROUND(SUM(AO46:AO49),5)</f>
        <v>4500</v>
      </c>
      <c r="AP50" s="7"/>
      <c r="AQ50" s="6">
        <f>ROUND((AM50-AO50),5)</f>
        <v>501.24</v>
      </c>
      <c r="AR50" s="7"/>
      <c r="AS50" s="8">
        <f>ROUND(IF(AO50=0, IF(AM50=0, 0, 1), AM50/AO50),5)</f>
        <v>1.1113900000000001</v>
      </c>
      <c r="AT50" s="7"/>
      <c r="AU50" s="6">
        <f>ROUND(SUM(AU46:AU49),5)</f>
        <v>4798.54</v>
      </c>
      <c r="AV50" s="7"/>
      <c r="AW50" s="6">
        <f>ROUND(SUM(AW46:AW49),5)</f>
        <v>4600</v>
      </c>
      <c r="AX50" s="7"/>
      <c r="AY50" s="6">
        <f>ROUND((AU50-AW50),5)</f>
        <v>198.54</v>
      </c>
      <c r="AZ50" s="7"/>
      <c r="BA50" s="8">
        <f>ROUND(IF(AW50=0, IF(AU50=0, 0, 1), AU50/AW50),5)</f>
        <v>1.0431600000000001</v>
      </c>
      <c r="BB50" s="7"/>
      <c r="BC50" s="6">
        <f>ROUND(SUM(BC46:BC49),5)</f>
        <v>3426.1</v>
      </c>
      <c r="BD50" s="7"/>
      <c r="BE50" s="6">
        <f>ROUND(SUM(BE46:BE49),5)</f>
        <v>3700</v>
      </c>
      <c r="BF50" s="7"/>
      <c r="BG50" s="6">
        <f>ROUND((BC50-BE50),5)</f>
        <v>-273.89999999999998</v>
      </c>
      <c r="BH50" s="7"/>
      <c r="BI50" s="8">
        <f>ROUND(IF(BE50=0, IF(BC50=0, 0, 1), BC50/BE50),5)</f>
        <v>0.92596999999999996</v>
      </c>
      <c r="BJ50" s="7"/>
      <c r="BK50" s="6">
        <f>ROUND(SUM(BK46:BK49),5)</f>
        <v>5865.71</v>
      </c>
      <c r="BL50" s="7"/>
      <c r="BM50" s="6">
        <f>ROUND(SUM(BM46:BM49),5)</f>
        <v>6000</v>
      </c>
      <c r="BN50" s="7"/>
      <c r="BO50" s="6">
        <f>ROUND((BK50-BM50),5)</f>
        <v>-134.29</v>
      </c>
      <c r="BP50" s="7"/>
      <c r="BQ50" s="8">
        <f>ROUND(IF(BM50=0, IF(BK50=0, 0, 1), BK50/BM50),5)</f>
        <v>0.97762000000000004</v>
      </c>
      <c r="BR50" s="7"/>
      <c r="BS50" s="6">
        <f>ROUND(SUM(BS46:BS49),5)</f>
        <v>4169.97</v>
      </c>
      <c r="BT50" s="7"/>
      <c r="BU50" s="6">
        <f>ROUND(SUM(BU46:BU49),5)</f>
        <v>4400</v>
      </c>
      <c r="BV50" s="7"/>
      <c r="BW50" s="6">
        <f>ROUND((BS50-BU50),5)</f>
        <v>-230.03</v>
      </c>
      <c r="BX50" s="7"/>
      <c r="BY50" s="8">
        <f>ROUND(IF(BU50=0, IF(BS50=0, 0, 1), BS50/BU50),5)</f>
        <v>0.94772000000000001</v>
      </c>
      <c r="BZ50" s="7"/>
      <c r="CA50" s="6">
        <f>ROUND(SUM(CA46:CA49),5)</f>
        <v>4679.91</v>
      </c>
      <c r="CB50" s="7"/>
      <c r="CC50" s="6">
        <f>ROUND(SUM(CC46:CC49),5)</f>
        <v>6000</v>
      </c>
      <c r="CD50" s="7"/>
      <c r="CE50" s="6">
        <f>ROUND((CA50-CC50),5)</f>
        <v>-1320.09</v>
      </c>
      <c r="CF50" s="7"/>
      <c r="CG50" s="8">
        <f>ROUND(IF(CC50=0, IF(CA50=0, 0, 1), CA50/CC50),5)</f>
        <v>0.77998999999999996</v>
      </c>
      <c r="CH50" s="7"/>
      <c r="CI50" s="6">
        <f>ROUND(SUM(CI46:CI49),5)</f>
        <v>3637.83</v>
      </c>
      <c r="CJ50" s="7"/>
      <c r="CK50" s="6">
        <f>ROUND(SUM(CK46:CK49),5)</f>
        <v>3500</v>
      </c>
      <c r="CL50" s="7"/>
      <c r="CM50" s="6">
        <f>ROUND((CI50-CK50),5)</f>
        <v>137.83000000000001</v>
      </c>
      <c r="CN50" s="7"/>
      <c r="CO50" s="8">
        <f>ROUND(IF(CK50=0, IF(CI50=0, 0, 1), CI50/CK50),5)</f>
        <v>1.03938</v>
      </c>
      <c r="CP50" s="7"/>
      <c r="CQ50" s="6">
        <f>ROUND(SUM(CQ46:CQ49),5)</f>
        <v>4447.34</v>
      </c>
      <c r="CR50" s="7"/>
      <c r="CS50" s="6">
        <f>ROUND(SUM(CS46:CS49),5)</f>
        <v>4700</v>
      </c>
      <c r="CT50" s="7"/>
      <c r="CU50" s="6">
        <f>ROUND((CQ50-CS50),5)</f>
        <v>-252.66</v>
      </c>
      <c r="CV50" s="7"/>
      <c r="CW50" s="8">
        <f>ROUND(IF(CS50=0, IF(CQ50=0, 0, 1), CQ50/CS50),5)</f>
        <v>0.94623999999999997</v>
      </c>
      <c r="CX50" s="7"/>
      <c r="CY50" s="6">
        <f t="shared" si="30"/>
        <v>51240.26</v>
      </c>
      <c r="CZ50" s="7"/>
      <c r="DA50" s="6">
        <f>ROUND(I50+Q50+Y50+AG50+AO50+AW50+BE50+BM50+BU50+CC50+CK50+CS50,5)</f>
        <v>53000</v>
      </c>
      <c r="DB50" s="7"/>
      <c r="DC50" s="6">
        <f>ROUND((CY50-DA50),5)</f>
        <v>-1759.74</v>
      </c>
      <c r="DD50" s="7"/>
      <c r="DE50" s="8">
        <f>ROUND(IF(DA50=0, IF(CY50=0, 0, 1), CY50/DA50),5)</f>
        <v>0.96679999999999999</v>
      </c>
    </row>
    <row r="51" spans="1:109" x14ac:dyDescent="0.25">
      <c r="A51" s="2"/>
      <c r="B51" s="2"/>
      <c r="C51" s="2"/>
      <c r="D51" s="2"/>
      <c r="E51" s="2" t="s">
        <v>62</v>
      </c>
      <c r="F51" s="2"/>
      <c r="G51" s="6">
        <v>828.5</v>
      </c>
      <c r="H51" s="7"/>
      <c r="I51" s="6">
        <v>1000</v>
      </c>
      <c r="J51" s="7"/>
      <c r="K51" s="6">
        <f>ROUND((G51-I51),5)</f>
        <v>-171.5</v>
      </c>
      <c r="L51" s="7"/>
      <c r="M51" s="8">
        <f>ROUND(IF(I51=0, IF(G51=0, 0, 1), G51/I51),5)</f>
        <v>0.82850000000000001</v>
      </c>
      <c r="N51" s="7"/>
      <c r="O51" s="6">
        <v>828.5</v>
      </c>
      <c r="P51" s="7"/>
      <c r="Q51" s="6">
        <v>10000</v>
      </c>
      <c r="R51" s="7"/>
      <c r="S51" s="6">
        <f>ROUND((O51-Q51),5)</f>
        <v>-9171.5</v>
      </c>
      <c r="T51" s="7"/>
      <c r="U51" s="8">
        <f>ROUND(IF(Q51=0, IF(O51=0, 0, 1), O51/Q51),5)</f>
        <v>8.2849999999999993E-2</v>
      </c>
      <c r="V51" s="7"/>
      <c r="W51" s="6">
        <v>1000</v>
      </c>
      <c r="X51" s="7"/>
      <c r="Y51" s="6">
        <v>0</v>
      </c>
      <c r="Z51" s="7"/>
      <c r="AA51" s="6">
        <f>ROUND((W51-Y51),5)</f>
        <v>1000</v>
      </c>
      <c r="AB51" s="7"/>
      <c r="AC51" s="8">
        <f>ROUND(IF(Y51=0, IF(W51=0, 0, 1), W51/Y51),5)</f>
        <v>1</v>
      </c>
      <c r="AD51" s="7"/>
      <c r="AE51" s="6">
        <v>1000</v>
      </c>
      <c r="AF51" s="7"/>
      <c r="AG51" s="6">
        <v>4000</v>
      </c>
      <c r="AH51" s="7"/>
      <c r="AI51" s="6">
        <f>ROUND((AE51-AG51),5)</f>
        <v>-3000</v>
      </c>
      <c r="AJ51" s="7"/>
      <c r="AK51" s="8">
        <f>ROUND(IF(AG51=0, IF(AE51=0, 0, 1), AE51/AG51),5)</f>
        <v>0.25</v>
      </c>
      <c r="AL51" s="7"/>
      <c r="AM51" s="6">
        <v>0</v>
      </c>
      <c r="AN51" s="7"/>
      <c r="AO51" s="6">
        <v>0</v>
      </c>
      <c r="AP51" s="7"/>
      <c r="AQ51" s="6">
        <f>ROUND((AM51-AO51),5)</f>
        <v>0</v>
      </c>
      <c r="AR51" s="7"/>
      <c r="AS51" s="8">
        <f>ROUND(IF(AO51=0, IF(AM51=0, 0, 1), AM51/AO51),5)</f>
        <v>0</v>
      </c>
      <c r="AT51" s="7"/>
      <c r="AU51" s="6">
        <v>1029</v>
      </c>
      <c r="AV51" s="7"/>
      <c r="AW51" s="6">
        <v>3000</v>
      </c>
      <c r="AX51" s="7"/>
      <c r="AY51" s="6">
        <f>ROUND((AU51-AW51),5)</f>
        <v>-1971</v>
      </c>
      <c r="AZ51" s="7"/>
      <c r="BA51" s="8">
        <f>ROUND(IF(AW51=0, IF(AU51=0, 0, 1), AU51/AW51),5)</f>
        <v>0.34300000000000003</v>
      </c>
      <c r="BB51" s="7"/>
      <c r="BC51" s="6">
        <v>7000</v>
      </c>
      <c r="BD51" s="7"/>
      <c r="BE51" s="6">
        <v>0</v>
      </c>
      <c r="BF51" s="7"/>
      <c r="BG51" s="6">
        <f>ROUND((BC51-BE51),5)</f>
        <v>7000</v>
      </c>
      <c r="BH51" s="7"/>
      <c r="BI51" s="8">
        <f>ROUND(IF(BE51=0, IF(BC51=0, 0, 1), BC51/BE51),5)</f>
        <v>1</v>
      </c>
      <c r="BJ51" s="7"/>
      <c r="BK51" s="6">
        <v>0</v>
      </c>
      <c r="BL51" s="7"/>
      <c r="BM51" s="6">
        <v>0</v>
      </c>
      <c r="BN51" s="7"/>
      <c r="BO51" s="6">
        <f>ROUND((BK51-BM51),5)</f>
        <v>0</v>
      </c>
      <c r="BP51" s="7"/>
      <c r="BQ51" s="8">
        <f>ROUND(IF(BM51=0, IF(BK51=0, 0, 1), BK51/BM51),5)</f>
        <v>0</v>
      </c>
      <c r="BR51" s="7"/>
      <c r="BS51" s="6">
        <v>10247.5</v>
      </c>
      <c r="BT51" s="7"/>
      <c r="BU51" s="6">
        <v>0</v>
      </c>
      <c r="BV51" s="7"/>
      <c r="BW51" s="6">
        <f>ROUND((BS51-BU51),5)</f>
        <v>10247.5</v>
      </c>
      <c r="BX51" s="7"/>
      <c r="BY51" s="8">
        <f>ROUND(IF(BU51=0, IF(BS51=0, 0, 1), BS51/BU51),5)</f>
        <v>1</v>
      </c>
      <c r="BZ51" s="7"/>
      <c r="CA51" s="6">
        <v>0</v>
      </c>
      <c r="CB51" s="7"/>
      <c r="CC51" s="6">
        <v>0</v>
      </c>
      <c r="CD51" s="7"/>
      <c r="CE51" s="6">
        <f>ROUND((CA51-CC51),5)</f>
        <v>0</v>
      </c>
      <c r="CF51" s="7"/>
      <c r="CG51" s="8">
        <f>ROUND(IF(CC51=0, IF(CA51=0, 0, 1), CA51/CC51),5)</f>
        <v>0</v>
      </c>
      <c r="CH51" s="7"/>
      <c r="CI51" s="6">
        <v>8500</v>
      </c>
      <c r="CJ51" s="7"/>
      <c r="CK51" s="6">
        <v>2000</v>
      </c>
      <c r="CL51" s="7"/>
      <c r="CM51" s="6">
        <f>ROUND((CI51-CK51),5)</f>
        <v>6500</v>
      </c>
      <c r="CN51" s="7"/>
      <c r="CO51" s="8">
        <f>ROUND(IF(CK51=0, IF(CI51=0, 0, 1), CI51/CK51),5)</f>
        <v>4.25</v>
      </c>
      <c r="CP51" s="7"/>
      <c r="CQ51" s="6">
        <v>-2000</v>
      </c>
      <c r="CR51" s="7"/>
      <c r="CS51" s="6">
        <v>0</v>
      </c>
      <c r="CT51" s="7"/>
      <c r="CU51" s="6">
        <f>ROUND((CQ51-CS51),5)</f>
        <v>-2000</v>
      </c>
      <c r="CV51" s="7"/>
      <c r="CW51" s="8">
        <f>ROUND(IF(CS51=0, IF(CQ51=0, 0, 1), CQ51/CS51),5)</f>
        <v>1</v>
      </c>
      <c r="CX51" s="7"/>
      <c r="CY51" s="6">
        <f t="shared" si="30"/>
        <v>28433.5</v>
      </c>
      <c r="CZ51" s="7"/>
      <c r="DA51" s="6">
        <f>ROUND(I51+Q51+Y51+AG51+AO51+AW51+BE51+BM51+BU51+CC51+CK51+CS51,5)</f>
        <v>20000</v>
      </c>
      <c r="DB51" s="7"/>
      <c r="DC51" s="6">
        <f>ROUND((CY51-DA51),5)</f>
        <v>8433.5</v>
      </c>
      <c r="DD51" s="7"/>
      <c r="DE51" s="8">
        <f>ROUND(IF(DA51=0, IF(CY51=0, 0, 1), CY51/DA51),5)</f>
        <v>1.4216800000000001</v>
      </c>
    </row>
    <row r="52" spans="1:109" ht="15.75" thickBot="1" x14ac:dyDescent="0.3">
      <c r="A52" s="2"/>
      <c r="B52" s="2"/>
      <c r="C52" s="2"/>
      <c r="D52" s="2"/>
      <c r="E52" s="2" t="s">
        <v>63</v>
      </c>
      <c r="F52" s="2"/>
      <c r="G52" s="9">
        <v>0</v>
      </c>
      <c r="H52" s="7"/>
      <c r="I52" s="9">
        <v>0</v>
      </c>
      <c r="J52" s="7"/>
      <c r="K52" s="9">
        <f>ROUND((G52-I52),5)</f>
        <v>0</v>
      </c>
      <c r="L52" s="7"/>
      <c r="M52" s="10">
        <f>ROUND(IF(I52=0, IF(G52=0, 0, 1), G52/I52),5)</f>
        <v>0</v>
      </c>
      <c r="N52" s="7"/>
      <c r="O52" s="9">
        <v>0</v>
      </c>
      <c r="P52" s="7"/>
      <c r="Q52" s="9">
        <v>0</v>
      </c>
      <c r="R52" s="7"/>
      <c r="S52" s="9">
        <f>ROUND((O52-Q52),5)</f>
        <v>0</v>
      </c>
      <c r="T52" s="7"/>
      <c r="U52" s="10">
        <f>ROUND(IF(Q52=0, IF(O52=0, 0, 1), O52/Q52),5)</f>
        <v>0</v>
      </c>
      <c r="V52" s="7"/>
      <c r="W52" s="9">
        <v>0</v>
      </c>
      <c r="X52" s="7"/>
      <c r="Y52" s="9">
        <v>0</v>
      </c>
      <c r="Z52" s="7"/>
      <c r="AA52" s="9">
        <f>ROUND((W52-Y52),5)</f>
        <v>0</v>
      </c>
      <c r="AB52" s="7"/>
      <c r="AC52" s="10">
        <f>ROUND(IF(Y52=0, IF(W52=0, 0, 1), W52/Y52),5)</f>
        <v>0</v>
      </c>
      <c r="AD52" s="7"/>
      <c r="AE52" s="9">
        <v>0</v>
      </c>
      <c r="AF52" s="7"/>
      <c r="AG52" s="9">
        <v>0</v>
      </c>
      <c r="AH52" s="7"/>
      <c r="AI52" s="9">
        <f>ROUND((AE52-AG52),5)</f>
        <v>0</v>
      </c>
      <c r="AJ52" s="7"/>
      <c r="AK52" s="10">
        <f>ROUND(IF(AG52=0, IF(AE52=0, 0, 1), AE52/AG52),5)</f>
        <v>0</v>
      </c>
      <c r="AL52" s="7"/>
      <c r="AM52" s="9">
        <v>0</v>
      </c>
      <c r="AN52" s="7"/>
      <c r="AO52" s="9">
        <v>0</v>
      </c>
      <c r="AP52" s="7"/>
      <c r="AQ52" s="9">
        <f>ROUND((AM52-AO52),5)</f>
        <v>0</v>
      </c>
      <c r="AR52" s="7"/>
      <c r="AS52" s="10">
        <f>ROUND(IF(AO52=0, IF(AM52=0, 0, 1), AM52/AO52),5)</f>
        <v>0</v>
      </c>
      <c r="AT52" s="7"/>
      <c r="AU52" s="9">
        <v>0</v>
      </c>
      <c r="AV52" s="7"/>
      <c r="AW52" s="9">
        <v>0</v>
      </c>
      <c r="AX52" s="7"/>
      <c r="AY52" s="9">
        <f>ROUND((AU52-AW52),5)</f>
        <v>0</v>
      </c>
      <c r="AZ52" s="7"/>
      <c r="BA52" s="10">
        <f>ROUND(IF(AW52=0, IF(AU52=0, 0, 1), AU52/AW52),5)</f>
        <v>0</v>
      </c>
      <c r="BB52" s="7"/>
      <c r="BC52" s="9">
        <v>0</v>
      </c>
      <c r="BD52" s="7"/>
      <c r="BE52" s="9">
        <v>0</v>
      </c>
      <c r="BF52" s="7"/>
      <c r="BG52" s="9">
        <f>ROUND((BC52-BE52),5)</f>
        <v>0</v>
      </c>
      <c r="BH52" s="7"/>
      <c r="BI52" s="10">
        <f>ROUND(IF(BE52=0, IF(BC52=0, 0, 1), BC52/BE52),5)</f>
        <v>0</v>
      </c>
      <c r="BJ52" s="7"/>
      <c r="BK52" s="9">
        <v>25</v>
      </c>
      <c r="BL52" s="7"/>
      <c r="BM52" s="9">
        <v>100</v>
      </c>
      <c r="BN52" s="7"/>
      <c r="BO52" s="9">
        <f>ROUND((BK52-BM52),5)</f>
        <v>-75</v>
      </c>
      <c r="BP52" s="7"/>
      <c r="BQ52" s="10">
        <f>ROUND(IF(BM52=0, IF(BK52=0, 0, 1), BK52/BM52),5)</f>
        <v>0.25</v>
      </c>
      <c r="BR52" s="7"/>
      <c r="BS52" s="9">
        <v>50.06</v>
      </c>
      <c r="BT52" s="7"/>
      <c r="BU52" s="9">
        <v>0</v>
      </c>
      <c r="BV52" s="7"/>
      <c r="BW52" s="9">
        <f>ROUND((BS52-BU52),5)</f>
        <v>50.06</v>
      </c>
      <c r="BX52" s="7"/>
      <c r="BY52" s="10">
        <f>ROUND(IF(BU52=0, IF(BS52=0, 0, 1), BS52/BU52),5)</f>
        <v>1</v>
      </c>
      <c r="BZ52" s="7"/>
      <c r="CA52" s="9">
        <v>0</v>
      </c>
      <c r="CB52" s="7"/>
      <c r="CC52" s="9">
        <v>0</v>
      </c>
      <c r="CD52" s="7"/>
      <c r="CE52" s="9">
        <f>ROUND((CA52-CC52),5)</f>
        <v>0</v>
      </c>
      <c r="CF52" s="7"/>
      <c r="CG52" s="10">
        <f>ROUND(IF(CC52=0, IF(CA52=0, 0, 1), CA52/CC52),5)</f>
        <v>0</v>
      </c>
      <c r="CH52" s="7"/>
      <c r="CI52" s="9">
        <v>0</v>
      </c>
      <c r="CJ52" s="7"/>
      <c r="CK52" s="9">
        <v>0</v>
      </c>
      <c r="CL52" s="7"/>
      <c r="CM52" s="9">
        <f>ROUND((CI52-CK52),5)</f>
        <v>0</v>
      </c>
      <c r="CN52" s="7"/>
      <c r="CO52" s="10">
        <f>ROUND(IF(CK52=0, IF(CI52=0, 0, 1), CI52/CK52),5)</f>
        <v>0</v>
      </c>
      <c r="CP52" s="7"/>
      <c r="CQ52" s="9">
        <v>0</v>
      </c>
      <c r="CR52" s="7"/>
      <c r="CS52" s="9">
        <v>0</v>
      </c>
      <c r="CT52" s="7"/>
      <c r="CU52" s="9">
        <f>ROUND((CQ52-CS52),5)</f>
        <v>0</v>
      </c>
      <c r="CV52" s="7"/>
      <c r="CW52" s="10">
        <f>ROUND(IF(CS52=0, IF(CQ52=0, 0, 1), CQ52/CS52),5)</f>
        <v>0</v>
      </c>
      <c r="CX52" s="7"/>
      <c r="CY52" s="9">
        <f t="shared" si="30"/>
        <v>75.06</v>
      </c>
      <c r="CZ52" s="7"/>
      <c r="DA52" s="9">
        <f>ROUND(I52+Q52+Y52+AG52+AO52+AW52+BE52+BM52+BU52+CC52+CK52+CS52,5)</f>
        <v>100</v>
      </c>
      <c r="DB52" s="7"/>
      <c r="DC52" s="9">
        <f>ROUND((CY52-DA52),5)</f>
        <v>-24.94</v>
      </c>
      <c r="DD52" s="7"/>
      <c r="DE52" s="10">
        <f>ROUND(IF(DA52=0, IF(CY52=0, 0, 1), CY52/DA52),5)</f>
        <v>0.75060000000000004</v>
      </c>
    </row>
    <row r="53" spans="1:109" x14ac:dyDescent="0.25">
      <c r="A53" s="2"/>
      <c r="B53" s="2"/>
      <c r="C53" s="2"/>
      <c r="D53" s="2" t="s">
        <v>64</v>
      </c>
      <c r="E53" s="2"/>
      <c r="F53" s="2"/>
      <c r="G53" s="6">
        <f>ROUND(G41+G45+SUM(G50:G52),5)</f>
        <v>5369.43</v>
      </c>
      <c r="H53" s="7"/>
      <c r="I53" s="6">
        <f>ROUND(I41+I45+SUM(I50:I52),5)</f>
        <v>11100</v>
      </c>
      <c r="J53" s="7"/>
      <c r="K53" s="6">
        <f>ROUND((G53-I53),5)</f>
        <v>-5730.57</v>
      </c>
      <c r="L53" s="7"/>
      <c r="M53" s="8">
        <f>ROUND(IF(I53=0, IF(G53=0, 0, 1), G53/I53),5)</f>
        <v>0.48372999999999999</v>
      </c>
      <c r="N53" s="7"/>
      <c r="O53" s="6">
        <f>ROUND(O41+O45+SUM(O50:O52),5)</f>
        <v>9840.7900000000009</v>
      </c>
      <c r="P53" s="7"/>
      <c r="Q53" s="6">
        <f>ROUND(Q41+Q45+SUM(Q50:Q52),5)</f>
        <v>18900</v>
      </c>
      <c r="R53" s="7"/>
      <c r="S53" s="6">
        <f>ROUND((O53-Q53),5)</f>
        <v>-9059.2099999999991</v>
      </c>
      <c r="T53" s="7"/>
      <c r="U53" s="8">
        <f>ROUND(IF(Q53=0, IF(O53=0, 0, 1), O53/Q53),5)</f>
        <v>0.52068000000000003</v>
      </c>
      <c r="V53" s="7"/>
      <c r="W53" s="6">
        <f>ROUND(W41+W45+SUM(W50:W52),5)</f>
        <v>10616.7</v>
      </c>
      <c r="X53" s="7"/>
      <c r="Y53" s="6">
        <f>ROUND(Y41+Y45+SUM(Y50:Y52),5)</f>
        <v>11100</v>
      </c>
      <c r="Z53" s="7"/>
      <c r="AA53" s="6">
        <f>ROUND((W53-Y53),5)</f>
        <v>-483.3</v>
      </c>
      <c r="AB53" s="7"/>
      <c r="AC53" s="8">
        <f>ROUND(IF(Y53=0, IF(W53=0, 0, 1), W53/Y53),5)</f>
        <v>0.95645999999999998</v>
      </c>
      <c r="AD53" s="7"/>
      <c r="AE53" s="6">
        <f>ROUND(AE41+AE45+SUM(AE50:AE52),5)</f>
        <v>9543.7000000000007</v>
      </c>
      <c r="AF53" s="7"/>
      <c r="AG53" s="6">
        <f>ROUND(AG41+AG45+SUM(AG50:AG52),5)</f>
        <v>12500</v>
      </c>
      <c r="AH53" s="7"/>
      <c r="AI53" s="6">
        <f>ROUND((AE53-AG53),5)</f>
        <v>-2956.3</v>
      </c>
      <c r="AJ53" s="7"/>
      <c r="AK53" s="8">
        <f>ROUND(IF(AG53=0, IF(AE53=0, 0, 1), AE53/AG53),5)</f>
        <v>0.76349999999999996</v>
      </c>
      <c r="AL53" s="7"/>
      <c r="AM53" s="6">
        <f>ROUND(AM41+AM45+SUM(AM50:AM52),5)</f>
        <v>10501.24</v>
      </c>
      <c r="AN53" s="7"/>
      <c r="AO53" s="6">
        <f>ROUND(AO41+AO45+SUM(AO50:AO52),5)</f>
        <v>10000</v>
      </c>
      <c r="AP53" s="7"/>
      <c r="AQ53" s="6">
        <f>ROUND((AM53-AO53),5)</f>
        <v>501.24</v>
      </c>
      <c r="AR53" s="7"/>
      <c r="AS53" s="8">
        <f>ROUND(IF(AO53=0, IF(AM53=0, 0, 1), AM53/AO53),5)</f>
        <v>1.0501199999999999</v>
      </c>
      <c r="AT53" s="7"/>
      <c r="AU53" s="6">
        <f>ROUND(AU41+AU45+SUM(AU50:AU52),5)</f>
        <v>11344.42</v>
      </c>
      <c r="AV53" s="7"/>
      <c r="AW53" s="6">
        <f>ROUND(AW41+AW45+SUM(AW50:AW52),5)</f>
        <v>14100</v>
      </c>
      <c r="AX53" s="7"/>
      <c r="AY53" s="6">
        <f>ROUND((AU53-AW53),5)</f>
        <v>-2755.58</v>
      </c>
      <c r="AZ53" s="7"/>
      <c r="BA53" s="8">
        <f>ROUND(IF(AW53=0, IF(AU53=0, 0, 1), AU53/AW53),5)</f>
        <v>0.80457000000000001</v>
      </c>
      <c r="BB53" s="7"/>
      <c r="BC53" s="6">
        <f>ROUND(BC41+BC45+SUM(BC50:BC52),5)</f>
        <v>15926.1</v>
      </c>
      <c r="BD53" s="7"/>
      <c r="BE53" s="6">
        <f>ROUND(BE41+BE45+SUM(BE50:BE52),5)</f>
        <v>9200</v>
      </c>
      <c r="BF53" s="7"/>
      <c r="BG53" s="6">
        <f>ROUND((BC53-BE53),5)</f>
        <v>6726.1</v>
      </c>
      <c r="BH53" s="7"/>
      <c r="BI53" s="8">
        <f>ROUND(IF(BE53=0, IF(BC53=0, 0, 1), BC53/BE53),5)</f>
        <v>1.7311000000000001</v>
      </c>
      <c r="BJ53" s="7"/>
      <c r="BK53" s="6">
        <f>ROUND(BK41+BK45+SUM(BK50:BK52),5)</f>
        <v>11390.71</v>
      </c>
      <c r="BL53" s="7"/>
      <c r="BM53" s="6">
        <f>ROUND(BM41+BM45+SUM(BM50:BM52),5)</f>
        <v>11600</v>
      </c>
      <c r="BN53" s="7"/>
      <c r="BO53" s="6">
        <f>ROUND((BK53-BM53),5)</f>
        <v>-209.29</v>
      </c>
      <c r="BP53" s="7"/>
      <c r="BQ53" s="8">
        <f>ROUND(IF(BM53=0, IF(BK53=0, 0, 1), BK53/BM53),5)</f>
        <v>0.98196000000000006</v>
      </c>
      <c r="BR53" s="7"/>
      <c r="BS53" s="6">
        <f>ROUND(BS41+BS45+SUM(BS50:BS52),5)</f>
        <v>19967.53</v>
      </c>
      <c r="BT53" s="7"/>
      <c r="BU53" s="6">
        <f>ROUND(BU41+BU45+SUM(BU50:BU52),5)</f>
        <v>10900</v>
      </c>
      <c r="BV53" s="7"/>
      <c r="BW53" s="6">
        <f>ROUND((BS53-BU53),5)</f>
        <v>9067.5300000000007</v>
      </c>
      <c r="BX53" s="7"/>
      <c r="BY53" s="8">
        <f>ROUND(IF(BU53=0, IF(BS53=0, 0, 1), BS53/BU53),5)</f>
        <v>1.83188</v>
      </c>
      <c r="BZ53" s="7"/>
      <c r="CA53" s="6">
        <f>ROUND(CA41+CA45+SUM(CA50:CA52),5)</f>
        <v>10179.91</v>
      </c>
      <c r="CB53" s="7"/>
      <c r="CC53" s="6">
        <f>ROUND(CC41+CC45+SUM(CC50:CC52),5)</f>
        <v>13500</v>
      </c>
      <c r="CD53" s="7"/>
      <c r="CE53" s="6">
        <f>ROUND((CA53-CC53),5)</f>
        <v>-3320.09</v>
      </c>
      <c r="CF53" s="7"/>
      <c r="CG53" s="8">
        <f>ROUND(IF(CC53=0, IF(CA53=0, 0, 1), CA53/CC53),5)</f>
        <v>0.75407000000000002</v>
      </c>
      <c r="CH53" s="7"/>
      <c r="CI53" s="6">
        <f>ROUND(CI41+CI45+SUM(CI50:CI52),5)</f>
        <v>19272.439999999999</v>
      </c>
      <c r="CJ53" s="7"/>
      <c r="CK53" s="6">
        <f>ROUND(CK41+CK45+SUM(CK50:CK52),5)</f>
        <v>11000</v>
      </c>
      <c r="CL53" s="7"/>
      <c r="CM53" s="6">
        <f>ROUND((CI53-CK53),5)</f>
        <v>8272.44</v>
      </c>
      <c r="CN53" s="7"/>
      <c r="CO53" s="8">
        <f>ROUND(IF(CK53=0, IF(CI53=0, 0, 1), CI53/CK53),5)</f>
        <v>1.75204</v>
      </c>
      <c r="CP53" s="7"/>
      <c r="CQ53" s="6">
        <f>ROUND(CQ41+CQ45+SUM(CQ50:CQ52),5)</f>
        <v>13447.34</v>
      </c>
      <c r="CR53" s="7"/>
      <c r="CS53" s="6">
        <f>ROUND(CS41+CS45+SUM(CS50:CS52),5)</f>
        <v>11200</v>
      </c>
      <c r="CT53" s="7"/>
      <c r="CU53" s="6">
        <f>ROUND((CQ53-CS53),5)</f>
        <v>2247.34</v>
      </c>
      <c r="CV53" s="7"/>
      <c r="CW53" s="8">
        <f>ROUND(IF(CS53=0, IF(CQ53=0, 0, 1), CQ53/CS53),5)</f>
        <v>1.2006600000000001</v>
      </c>
      <c r="CX53" s="7"/>
      <c r="CY53" s="6">
        <f t="shared" si="30"/>
        <v>147400.31</v>
      </c>
      <c r="CZ53" s="7"/>
      <c r="DA53" s="6">
        <f>ROUND(I53+Q53+Y53+AG53+AO53+AW53+BE53+BM53+BU53+CC53+CK53+CS53,5)</f>
        <v>145100</v>
      </c>
      <c r="DB53" s="7"/>
      <c r="DC53" s="6">
        <f>ROUND((CY53-DA53),5)</f>
        <v>2300.31</v>
      </c>
      <c r="DD53" s="7"/>
      <c r="DE53" s="8">
        <f>ROUND(IF(DA53=0, IF(CY53=0, 0, 1), CY53/DA53),5)</f>
        <v>1.0158499999999999</v>
      </c>
    </row>
    <row r="54" spans="1:109" x14ac:dyDescent="0.25">
      <c r="A54" s="2"/>
      <c r="B54" s="2"/>
      <c r="C54" s="2"/>
      <c r="D54" s="2" t="s">
        <v>65</v>
      </c>
      <c r="E54" s="2"/>
      <c r="F54" s="2"/>
      <c r="G54" s="6"/>
      <c r="H54" s="7"/>
      <c r="I54" s="6"/>
      <c r="J54" s="7"/>
      <c r="K54" s="6"/>
      <c r="L54" s="7"/>
      <c r="M54" s="8"/>
      <c r="N54" s="7"/>
      <c r="O54" s="6"/>
      <c r="P54" s="7"/>
      <c r="Q54" s="6"/>
      <c r="R54" s="7"/>
      <c r="S54" s="6"/>
      <c r="T54" s="7"/>
      <c r="U54" s="8"/>
      <c r="V54" s="7"/>
      <c r="W54" s="6"/>
      <c r="X54" s="7"/>
      <c r="Y54" s="6"/>
      <c r="Z54" s="7"/>
      <c r="AA54" s="6"/>
      <c r="AB54" s="7"/>
      <c r="AC54" s="8"/>
      <c r="AD54" s="7"/>
      <c r="AE54" s="6"/>
      <c r="AF54" s="7"/>
      <c r="AG54" s="6"/>
      <c r="AH54" s="7"/>
      <c r="AI54" s="6"/>
      <c r="AJ54" s="7"/>
      <c r="AK54" s="8"/>
      <c r="AL54" s="7"/>
      <c r="AM54" s="6"/>
      <c r="AN54" s="7"/>
      <c r="AO54" s="6"/>
      <c r="AP54" s="7"/>
      <c r="AQ54" s="6"/>
      <c r="AR54" s="7"/>
      <c r="AS54" s="8"/>
      <c r="AT54" s="7"/>
      <c r="AU54" s="6"/>
      <c r="AV54" s="7"/>
      <c r="AW54" s="6"/>
      <c r="AX54" s="7"/>
      <c r="AY54" s="6"/>
      <c r="AZ54" s="7"/>
      <c r="BA54" s="8"/>
      <c r="BB54" s="7"/>
      <c r="BC54" s="6"/>
      <c r="BD54" s="7"/>
      <c r="BE54" s="6"/>
      <c r="BF54" s="7"/>
      <c r="BG54" s="6"/>
      <c r="BH54" s="7"/>
      <c r="BI54" s="8"/>
      <c r="BJ54" s="7"/>
      <c r="BK54" s="6"/>
      <c r="BL54" s="7"/>
      <c r="BM54" s="6"/>
      <c r="BN54" s="7"/>
      <c r="BO54" s="6"/>
      <c r="BP54" s="7"/>
      <c r="BQ54" s="8"/>
      <c r="BR54" s="7"/>
      <c r="BS54" s="6"/>
      <c r="BT54" s="7"/>
      <c r="BU54" s="6"/>
      <c r="BV54" s="7"/>
      <c r="BW54" s="6"/>
      <c r="BX54" s="7"/>
      <c r="BY54" s="8"/>
      <c r="BZ54" s="7"/>
      <c r="CA54" s="6"/>
      <c r="CB54" s="7"/>
      <c r="CC54" s="6"/>
      <c r="CD54" s="7"/>
      <c r="CE54" s="6"/>
      <c r="CF54" s="7"/>
      <c r="CG54" s="8"/>
      <c r="CH54" s="7"/>
      <c r="CI54" s="6"/>
      <c r="CJ54" s="7"/>
      <c r="CK54" s="6"/>
      <c r="CL54" s="7"/>
      <c r="CM54" s="6"/>
      <c r="CN54" s="7"/>
      <c r="CO54" s="8"/>
      <c r="CP54" s="7"/>
      <c r="CQ54" s="6"/>
      <c r="CR54" s="7"/>
      <c r="CS54" s="6"/>
      <c r="CT54" s="7"/>
      <c r="CU54" s="6"/>
      <c r="CV54" s="7"/>
      <c r="CW54" s="8"/>
      <c r="CX54" s="7"/>
      <c r="CY54" s="6"/>
      <c r="CZ54" s="7"/>
      <c r="DA54" s="6"/>
      <c r="DB54" s="7"/>
      <c r="DC54" s="6"/>
      <c r="DD54" s="7"/>
      <c r="DE54" s="8"/>
    </row>
    <row r="55" spans="1:109" x14ac:dyDescent="0.25">
      <c r="A55" s="2"/>
      <c r="B55" s="2"/>
      <c r="C55" s="2"/>
      <c r="D55" s="2"/>
      <c r="E55" s="2" t="s">
        <v>24</v>
      </c>
      <c r="F55" s="2"/>
      <c r="G55" s="6">
        <v>0</v>
      </c>
      <c r="H55" s="7"/>
      <c r="I55" s="6">
        <v>0</v>
      </c>
      <c r="J55" s="7"/>
      <c r="K55" s="6">
        <f>ROUND((G55-I55),5)</f>
        <v>0</v>
      </c>
      <c r="L55" s="7"/>
      <c r="M55" s="8">
        <f>ROUND(IF(I55=0, IF(G55=0, 0, 1), G55/I55),5)</f>
        <v>0</v>
      </c>
      <c r="N55" s="7"/>
      <c r="O55" s="6">
        <v>0</v>
      </c>
      <c r="P55" s="7"/>
      <c r="Q55" s="6">
        <v>0</v>
      </c>
      <c r="R55" s="7"/>
      <c r="S55" s="6">
        <f>ROUND((O55-Q55),5)</f>
        <v>0</v>
      </c>
      <c r="T55" s="7"/>
      <c r="U55" s="8">
        <f>ROUND(IF(Q55=0, IF(O55=0, 0, 1), O55/Q55),5)</f>
        <v>0</v>
      </c>
      <c r="V55" s="7"/>
      <c r="W55" s="6">
        <v>0</v>
      </c>
      <c r="X55" s="7"/>
      <c r="Y55" s="6">
        <v>0</v>
      </c>
      <c r="Z55" s="7"/>
      <c r="AA55" s="6">
        <f>ROUND((W55-Y55),5)</f>
        <v>0</v>
      </c>
      <c r="AB55" s="7"/>
      <c r="AC55" s="8">
        <f>ROUND(IF(Y55=0, IF(W55=0, 0, 1), W55/Y55),5)</f>
        <v>0</v>
      </c>
      <c r="AD55" s="7"/>
      <c r="AE55" s="6">
        <v>0</v>
      </c>
      <c r="AF55" s="7"/>
      <c r="AG55" s="6">
        <v>0</v>
      </c>
      <c r="AH55" s="7"/>
      <c r="AI55" s="6">
        <f>ROUND((AE55-AG55),5)</f>
        <v>0</v>
      </c>
      <c r="AJ55" s="7"/>
      <c r="AK55" s="8">
        <f>ROUND(IF(AG55=0, IF(AE55=0, 0, 1), AE55/AG55),5)</f>
        <v>0</v>
      </c>
      <c r="AL55" s="7"/>
      <c r="AM55" s="6">
        <v>3125.31</v>
      </c>
      <c r="AN55" s="7"/>
      <c r="AO55" s="6">
        <v>0</v>
      </c>
      <c r="AP55" s="7"/>
      <c r="AQ55" s="6">
        <f>ROUND((AM55-AO55),5)</f>
        <v>3125.31</v>
      </c>
      <c r="AR55" s="7"/>
      <c r="AS55" s="8">
        <f>ROUND(IF(AO55=0, IF(AM55=0, 0, 1), AM55/AO55),5)</f>
        <v>1</v>
      </c>
      <c r="AT55" s="7"/>
      <c r="AU55" s="6">
        <v>0</v>
      </c>
      <c r="AV55" s="7"/>
      <c r="AW55" s="6">
        <v>3000</v>
      </c>
      <c r="AX55" s="7"/>
      <c r="AY55" s="6">
        <f>ROUND((AU55-AW55),5)</f>
        <v>-3000</v>
      </c>
      <c r="AZ55" s="7"/>
      <c r="BA55" s="8">
        <f>ROUND(IF(AW55=0, IF(AU55=0, 0, 1), AU55/AW55),5)</f>
        <v>0</v>
      </c>
      <c r="BB55" s="7"/>
      <c r="BC55" s="6">
        <v>0</v>
      </c>
      <c r="BD55" s="7"/>
      <c r="BE55" s="6">
        <v>0</v>
      </c>
      <c r="BF55" s="7"/>
      <c r="BG55" s="6">
        <f>ROUND((BC55-BE55),5)</f>
        <v>0</v>
      </c>
      <c r="BH55" s="7"/>
      <c r="BI55" s="8">
        <f>ROUND(IF(BE55=0, IF(BC55=0, 0, 1), BC55/BE55),5)</f>
        <v>0</v>
      </c>
      <c r="BJ55" s="7"/>
      <c r="BK55" s="6">
        <v>0</v>
      </c>
      <c r="BL55" s="7"/>
      <c r="BM55" s="6">
        <v>0</v>
      </c>
      <c r="BN55" s="7"/>
      <c r="BO55" s="6">
        <f>ROUND((BK55-BM55),5)</f>
        <v>0</v>
      </c>
      <c r="BP55" s="7"/>
      <c r="BQ55" s="8">
        <f>ROUND(IF(BM55=0, IF(BK55=0, 0, 1), BK55/BM55),5)</f>
        <v>0</v>
      </c>
      <c r="BR55" s="7"/>
      <c r="BS55" s="6">
        <v>0</v>
      </c>
      <c r="BT55" s="7"/>
      <c r="BU55" s="6">
        <v>0</v>
      </c>
      <c r="BV55" s="7"/>
      <c r="BW55" s="6">
        <f>ROUND((BS55-BU55),5)</f>
        <v>0</v>
      </c>
      <c r="BX55" s="7"/>
      <c r="BY55" s="8">
        <f>ROUND(IF(BU55=0, IF(BS55=0, 0, 1), BS55/BU55),5)</f>
        <v>0</v>
      </c>
      <c r="BZ55" s="7"/>
      <c r="CA55" s="6">
        <v>0</v>
      </c>
      <c r="CB55" s="7"/>
      <c r="CC55" s="6">
        <v>0</v>
      </c>
      <c r="CD55" s="7"/>
      <c r="CE55" s="6">
        <f>ROUND((CA55-CC55),5)</f>
        <v>0</v>
      </c>
      <c r="CF55" s="7"/>
      <c r="CG55" s="8">
        <f>ROUND(IF(CC55=0, IF(CA55=0, 0, 1), CA55/CC55),5)</f>
        <v>0</v>
      </c>
      <c r="CH55" s="7"/>
      <c r="CI55" s="6">
        <v>0</v>
      </c>
      <c r="CJ55" s="7"/>
      <c r="CK55" s="6">
        <v>0</v>
      </c>
      <c r="CL55" s="7"/>
      <c r="CM55" s="6">
        <f>ROUND((CI55-CK55),5)</f>
        <v>0</v>
      </c>
      <c r="CN55" s="7"/>
      <c r="CO55" s="8">
        <f>ROUND(IF(CK55=0, IF(CI55=0, 0, 1), CI55/CK55),5)</f>
        <v>0</v>
      </c>
      <c r="CP55" s="7"/>
      <c r="CQ55" s="6">
        <v>0</v>
      </c>
      <c r="CR55" s="7"/>
      <c r="CS55" s="6">
        <v>0</v>
      </c>
      <c r="CT55" s="7"/>
      <c r="CU55" s="6">
        <f>ROUND((CQ55-CS55),5)</f>
        <v>0</v>
      </c>
      <c r="CV55" s="7"/>
      <c r="CW55" s="8">
        <f>ROUND(IF(CS55=0, IF(CQ55=0, 0, 1), CQ55/CS55),5)</f>
        <v>0</v>
      </c>
      <c r="CX55" s="7"/>
      <c r="CY55" s="6">
        <f>ROUND(G55+O55+W55+AE55+AM55+AU55+BC55+BK55+BS55+CA55+CI55+CQ55,5)</f>
        <v>3125.31</v>
      </c>
      <c r="CZ55" s="7"/>
      <c r="DA55" s="6">
        <f>ROUND(I55+Q55+Y55+AG55+AO55+AW55+BE55+BM55+BU55+CC55+CK55+CS55,5)</f>
        <v>3000</v>
      </c>
      <c r="DB55" s="7"/>
      <c r="DC55" s="6">
        <f>ROUND((CY55-DA55),5)</f>
        <v>125.31</v>
      </c>
      <c r="DD55" s="7"/>
      <c r="DE55" s="8">
        <f>ROUND(IF(DA55=0, IF(CY55=0, 0, 1), CY55/DA55),5)</f>
        <v>1.0417700000000001</v>
      </c>
    </row>
    <row r="56" spans="1:109" ht="15.75" thickBot="1" x14ac:dyDescent="0.3">
      <c r="A56" s="2"/>
      <c r="B56" s="2"/>
      <c r="C56" s="2"/>
      <c r="D56" s="2"/>
      <c r="E56" s="2" t="s">
        <v>25</v>
      </c>
      <c r="F56" s="2"/>
      <c r="G56" s="9">
        <v>0</v>
      </c>
      <c r="H56" s="7"/>
      <c r="I56" s="9">
        <v>0</v>
      </c>
      <c r="J56" s="7"/>
      <c r="K56" s="9">
        <f>ROUND((G56-I56),5)</f>
        <v>0</v>
      </c>
      <c r="L56" s="7"/>
      <c r="M56" s="10">
        <f>ROUND(IF(I56=0, IF(G56=0, 0, 1), G56/I56),5)</f>
        <v>0</v>
      </c>
      <c r="N56" s="7"/>
      <c r="O56" s="9">
        <v>0</v>
      </c>
      <c r="P56" s="7"/>
      <c r="Q56" s="9">
        <v>0</v>
      </c>
      <c r="R56" s="7"/>
      <c r="S56" s="9">
        <f>ROUND((O56-Q56),5)</f>
        <v>0</v>
      </c>
      <c r="T56" s="7"/>
      <c r="U56" s="10">
        <f>ROUND(IF(Q56=0, IF(O56=0, 0, 1), O56/Q56),5)</f>
        <v>0</v>
      </c>
      <c r="V56" s="7"/>
      <c r="W56" s="9">
        <v>0</v>
      </c>
      <c r="X56" s="7"/>
      <c r="Y56" s="9">
        <v>0</v>
      </c>
      <c r="Z56" s="7"/>
      <c r="AA56" s="9">
        <f>ROUND((W56-Y56),5)</f>
        <v>0</v>
      </c>
      <c r="AB56" s="7"/>
      <c r="AC56" s="10">
        <f>ROUND(IF(Y56=0, IF(W56=0, 0, 1), W56/Y56),5)</f>
        <v>0</v>
      </c>
      <c r="AD56" s="7"/>
      <c r="AE56" s="9">
        <v>0</v>
      </c>
      <c r="AF56" s="7"/>
      <c r="AG56" s="9">
        <v>0</v>
      </c>
      <c r="AH56" s="7"/>
      <c r="AI56" s="9">
        <f>ROUND((AE56-AG56),5)</f>
        <v>0</v>
      </c>
      <c r="AJ56" s="7"/>
      <c r="AK56" s="10">
        <f>ROUND(IF(AG56=0, IF(AE56=0, 0, 1), AE56/AG56),5)</f>
        <v>0</v>
      </c>
      <c r="AL56" s="7"/>
      <c r="AM56" s="9">
        <v>0</v>
      </c>
      <c r="AN56" s="7"/>
      <c r="AO56" s="9">
        <v>0</v>
      </c>
      <c r="AP56" s="7"/>
      <c r="AQ56" s="9">
        <f>ROUND((AM56-AO56),5)</f>
        <v>0</v>
      </c>
      <c r="AR56" s="7"/>
      <c r="AS56" s="10">
        <f>ROUND(IF(AO56=0, IF(AM56=0, 0, 1), AM56/AO56),5)</f>
        <v>0</v>
      </c>
      <c r="AT56" s="7"/>
      <c r="AU56" s="9">
        <v>0</v>
      </c>
      <c r="AV56" s="7"/>
      <c r="AW56" s="9">
        <v>0</v>
      </c>
      <c r="AX56" s="7"/>
      <c r="AY56" s="9">
        <f>ROUND((AU56-AW56),5)</f>
        <v>0</v>
      </c>
      <c r="AZ56" s="7"/>
      <c r="BA56" s="10">
        <f>ROUND(IF(AW56=0, IF(AU56=0, 0, 1), AU56/AW56),5)</f>
        <v>0</v>
      </c>
      <c r="BB56" s="7"/>
      <c r="BC56" s="9">
        <v>0</v>
      </c>
      <c r="BD56" s="7"/>
      <c r="BE56" s="9">
        <v>0</v>
      </c>
      <c r="BF56" s="7"/>
      <c r="BG56" s="9">
        <f>ROUND((BC56-BE56),5)</f>
        <v>0</v>
      </c>
      <c r="BH56" s="7"/>
      <c r="BI56" s="10">
        <f>ROUND(IF(BE56=0, IF(BC56=0, 0, 1), BC56/BE56),5)</f>
        <v>0</v>
      </c>
      <c r="BJ56" s="7"/>
      <c r="BK56" s="9">
        <v>7365.14</v>
      </c>
      <c r="BL56" s="7"/>
      <c r="BM56" s="9">
        <v>0</v>
      </c>
      <c r="BN56" s="7"/>
      <c r="BO56" s="9">
        <f>ROUND((BK56-BM56),5)</f>
        <v>7365.14</v>
      </c>
      <c r="BP56" s="7"/>
      <c r="BQ56" s="10">
        <f>ROUND(IF(BM56=0, IF(BK56=0, 0, 1), BK56/BM56),5)</f>
        <v>1</v>
      </c>
      <c r="BR56" s="7"/>
      <c r="BS56" s="9">
        <v>0</v>
      </c>
      <c r="BT56" s="7"/>
      <c r="BU56" s="9">
        <v>3000</v>
      </c>
      <c r="BV56" s="7"/>
      <c r="BW56" s="9">
        <f>ROUND((BS56-BU56),5)</f>
        <v>-3000</v>
      </c>
      <c r="BX56" s="7"/>
      <c r="BY56" s="10">
        <f>ROUND(IF(BU56=0, IF(BS56=0, 0, 1), BS56/BU56),5)</f>
        <v>0</v>
      </c>
      <c r="BZ56" s="7"/>
      <c r="CA56" s="9">
        <v>0</v>
      </c>
      <c r="CB56" s="7"/>
      <c r="CC56" s="9">
        <v>0</v>
      </c>
      <c r="CD56" s="7"/>
      <c r="CE56" s="9">
        <f>ROUND((CA56-CC56),5)</f>
        <v>0</v>
      </c>
      <c r="CF56" s="7"/>
      <c r="CG56" s="10">
        <f>ROUND(IF(CC56=0, IF(CA56=0, 0, 1), CA56/CC56),5)</f>
        <v>0</v>
      </c>
      <c r="CH56" s="7"/>
      <c r="CI56" s="9">
        <v>0</v>
      </c>
      <c r="CJ56" s="7"/>
      <c r="CK56" s="9">
        <v>0</v>
      </c>
      <c r="CL56" s="7"/>
      <c r="CM56" s="9">
        <f>ROUND((CI56-CK56),5)</f>
        <v>0</v>
      </c>
      <c r="CN56" s="7"/>
      <c r="CO56" s="10">
        <f>ROUND(IF(CK56=0, IF(CI56=0, 0, 1), CI56/CK56),5)</f>
        <v>0</v>
      </c>
      <c r="CP56" s="7"/>
      <c r="CQ56" s="9">
        <v>0</v>
      </c>
      <c r="CR56" s="7"/>
      <c r="CS56" s="9">
        <v>0</v>
      </c>
      <c r="CT56" s="7"/>
      <c r="CU56" s="9">
        <f>ROUND((CQ56-CS56),5)</f>
        <v>0</v>
      </c>
      <c r="CV56" s="7"/>
      <c r="CW56" s="10">
        <f>ROUND(IF(CS56=0, IF(CQ56=0, 0, 1), CQ56/CS56),5)</f>
        <v>0</v>
      </c>
      <c r="CX56" s="7"/>
      <c r="CY56" s="9">
        <f>ROUND(G56+O56+W56+AE56+AM56+AU56+BC56+BK56+BS56+CA56+CI56+CQ56,5)</f>
        <v>7365.14</v>
      </c>
      <c r="CZ56" s="7"/>
      <c r="DA56" s="9">
        <f>ROUND(I56+Q56+Y56+AG56+AO56+AW56+BE56+BM56+BU56+CC56+CK56+CS56,5)</f>
        <v>3000</v>
      </c>
      <c r="DB56" s="7"/>
      <c r="DC56" s="9">
        <f>ROUND((CY56-DA56),5)</f>
        <v>4365.1400000000003</v>
      </c>
      <c r="DD56" s="7"/>
      <c r="DE56" s="10">
        <f>ROUND(IF(DA56=0, IF(CY56=0, 0, 1), CY56/DA56),5)</f>
        <v>2.45505</v>
      </c>
    </row>
    <row r="57" spans="1:109" x14ac:dyDescent="0.25">
      <c r="A57" s="2"/>
      <c r="B57" s="2"/>
      <c r="C57" s="2"/>
      <c r="D57" s="2" t="s">
        <v>66</v>
      </c>
      <c r="E57" s="2"/>
      <c r="F57" s="2"/>
      <c r="G57" s="6">
        <f>ROUND(SUM(G54:G56),5)</f>
        <v>0</v>
      </c>
      <c r="H57" s="7"/>
      <c r="I57" s="6">
        <f>ROUND(SUM(I54:I56),5)</f>
        <v>0</v>
      </c>
      <c r="J57" s="7"/>
      <c r="K57" s="6">
        <f>ROUND((G57-I57),5)</f>
        <v>0</v>
      </c>
      <c r="L57" s="7"/>
      <c r="M57" s="8">
        <f>ROUND(IF(I57=0, IF(G57=0, 0, 1), G57/I57),5)</f>
        <v>0</v>
      </c>
      <c r="N57" s="7"/>
      <c r="O57" s="6">
        <f>ROUND(SUM(O54:O56),5)</f>
        <v>0</v>
      </c>
      <c r="P57" s="7"/>
      <c r="Q57" s="6">
        <f>ROUND(SUM(Q54:Q56),5)</f>
        <v>0</v>
      </c>
      <c r="R57" s="7"/>
      <c r="S57" s="6">
        <f>ROUND((O57-Q57),5)</f>
        <v>0</v>
      </c>
      <c r="T57" s="7"/>
      <c r="U57" s="8">
        <f>ROUND(IF(Q57=0, IF(O57=0, 0, 1), O57/Q57),5)</f>
        <v>0</v>
      </c>
      <c r="V57" s="7"/>
      <c r="W57" s="6">
        <f>ROUND(SUM(W54:W56),5)</f>
        <v>0</v>
      </c>
      <c r="X57" s="7"/>
      <c r="Y57" s="6">
        <f>ROUND(SUM(Y54:Y56),5)</f>
        <v>0</v>
      </c>
      <c r="Z57" s="7"/>
      <c r="AA57" s="6">
        <f>ROUND((W57-Y57),5)</f>
        <v>0</v>
      </c>
      <c r="AB57" s="7"/>
      <c r="AC57" s="8">
        <f>ROUND(IF(Y57=0, IF(W57=0, 0, 1), W57/Y57),5)</f>
        <v>0</v>
      </c>
      <c r="AD57" s="7"/>
      <c r="AE57" s="6">
        <f>ROUND(SUM(AE54:AE56),5)</f>
        <v>0</v>
      </c>
      <c r="AF57" s="7"/>
      <c r="AG57" s="6">
        <f>ROUND(SUM(AG54:AG56),5)</f>
        <v>0</v>
      </c>
      <c r="AH57" s="7"/>
      <c r="AI57" s="6">
        <f>ROUND((AE57-AG57),5)</f>
        <v>0</v>
      </c>
      <c r="AJ57" s="7"/>
      <c r="AK57" s="8">
        <f>ROUND(IF(AG57=0, IF(AE57=0, 0, 1), AE57/AG57),5)</f>
        <v>0</v>
      </c>
      <c r="AL57" s="7"/>
      <c r="AM57" s="6">
        <f>ROUND(SUM(AM54:AM56),5)</f>
        <v>3125.31</v>
      </c>
      <c r="AN57" s="7"/>
      <c r="AO57" s="6">
        <f>ROUND(SUM(AO54:AO56),5)</f>
        <v>0</v>
      </c>
      <c r="AP57" s="7"/>
      <c r="AQ57" s="6">
        <f>ROUND((AM57-AO57),5)</f>
        <v>3125.31</v>
      </c>
      <c r="AR57" s="7"/>
      <c r="AS57" s="8">
        <f>ROUND(IF(AO57=0, IF(AM57=0, 0, 1), AM57/AO57),5)</f>
        <v>1</v>
      </c>
      <c r="AT57" s="7"/>
      <c r="AU57" s="6">
        <f>ROUND(SUM(AU54:AU56),5)</f>
        <v>0</v>
      </c>
      <c r="AV57" s="7"/>
      <c r="AW57" s="6">
        <f>ROUND(SUM(AW54:AW56),5)</f>
        <v>3000</v>
      </c>
      <c r="AX57" s="7"/>
      <c r="AY57" s="6">
        <f>ROUND((AU57-AW57),5)</f>
        <v>-3000</v>
      </c>
      <c r="AZ57" s="7"/>
      <c r="BA57" s="8">
        <f>ROUND(IF(AW57=0, IF(AU57=0, 0, 1), AU57/AW57),5)</f>
        <v>0</v>
      </c>
      <c r="BB57" s="7"/>
      <c r="BC57" s="6">
        <f>ROUND(SUM(BC54:BC56),5)</f>
        <v>0</v>
      </c>
      <c r="BD57" s="7"/>
      <c r="BE57" s="6">
        <f>ROUND(SUM(BE54:BE56),5)</f>
        <v>0</v>
      </c>
      <c r="BF57" s="7"/>
      <c r="BG57" s="6">
        <f>ROUND((BC57-BE57),5)</f>
        <v>0</v>
      </c>
      <c r="BH57" s="7"/>
      <c r="BI57" s="8">
        <f>ROUND(IF(BE57=0, IF(BC57=0, 0, 1), BC57/BE57),5)</f>
        <v>0</v>
      </c>
      <c r="BJ57" s="7"/>
      <c r="BK57" s="6">
        <f>ROUND(SUM(BK54:BK56),5)</f>
        <v>7365.14</v>
      </c>
      <c r="BL57" s="7"/>
      <c r="BM57" s="6">
        <f>ROUND(SUM(BM54:BM56),5)</f>
        <v>0</v>
      </c>
      <c r="BN57" s="7"/>
      <c r="BO57" s="6">
        <f>ROUND((BK57-BM57),5)</f>
        <v>7365.14</v>
      </c>
      <c r="BP57" s="7"/>
      <c r="BQ57" s="8">
        <f>ROUND(IF(BM57=0, IF(BK57=0, 0, 1), BK57/BM57),5)</f>
        <v>1</v>
      </c>
      <c r="BR57" s="7"/>
      <c r="BS57" s="6">
        <f>ROUND(SUM(BS54:BS56),5)</f>
        <v>0</v>
      </c>
      <c r="BT57" s="7"/>
      <c r="BU57" s="6">
        <f>ROUND(SUM(BU54:BU56),5)</f>
        <v>3000</v>
      </c>
      <c r="BV57" s="7"/>
      <c r="BW57" s="6">
        <f>ROUND((BS57-BU57),5)</f>
        <v>-3000</v>
      </c>
      <c r="BX57" s="7"/>
      <c r="BY57" s="8">
        <f>ROUND(IF(BU57=0, IF(BS57=0, 0, 1), BS57/BU57),5)</f>
        <v>0</v>
      </c>
      <c r="BZ57" s="7"/>
      <c r="CA57" s="6">
        <f>ROUND(SUM(CA54:CA56),5)</f>
        <v>0</v>
      </c>
      <c r="CB57" s="7"/>
      <c r="CC57" s="6">
        <f>ROUND(SUM(CC54:CC56),5)</f>
        <v>0</v>
      </c>
      <c r="CD57" s="7"/>
      <c r="CE57" s="6">
        <f>ROUND((CA57-CC57),5)</f>
        <v>0</v>
      </c>
      <c r="CF57" s="7"/>
      <c r="CG57" s="8">
        <f>ROUND(IF(CC57=0, IF(CA57=0, 0, 1), CA57/CC57),5)</f>
        <v>0</v>
      </c>
      <c r="CH57" s="7"/>
      <c r="CI57" s="6">
        <f>ROUND(SUM(CI54:CI56),5)</f>
        <v>0</v>
      </c>
      <c r="CJ57" s="7"/>
      <c r="CK57" s="6">
        <f>ROUND(SUM(CK54:CK56),5)</f>
        <v>0</v>
      </c>
      <c r="CL57" s="7"/>
      <c r="CM57" s="6">
        <f>ROUND((CI57-CK57),5)</f>
        <v>0</v>
      </c>
      <c r="CN57" s="7"/>
      <c r="CO57" s="8">
        <f>ROUND(IF(CK57=0, IF(CI57=0, 0, 1), CI57/CK57),5)</f>
        <v>0</v>
      </c>
      <c r="CP57" s="7"/>
      <c r="CQ57" s="6">
        <f>ROUND(SUM(CQ54:CQ56),5)</f>
        <v>0</v>
      </c>
      <c r="CR57" s="7"/>
      <c r="CS57" s="6">
        <f>ROUND(SUM(CS54:CS56),5)</f>
        <v>0</v>
      </c>
      <c r="CT57" s="7"/>
      <c r="CU57" s="6">
        <f>ROUND((CQ57-CS57),5)</f>
        <v>0</v>
      </c>
      <c r="CV57" s="7"/>
      <c r="CW57" s="8">
        <f>ROUND(IF(CS57=0, IF(CQ57=0, 0, 1), CQ57/CS57),5)</f>
        <v>0</v>
      </c>
      <c r="CX57" s="7"/>
      <c r="CY57" s="6">
        <f>ROUND(G57+O57+W57+AE57+AM57+AU57+BC57+BK57+BS57+CA57+CI57+CQ57,5)</f>
        <v>10490.45</v>
      </c>
      <c r="CZ57" s="7"/>
      <c r="DA57" s="6">
        <f>ROUND(I57+Q57+Y57+AG57+AO57+AW57+BE57+BM57+BU57+CC57+CK57+CS57,5)</f>
        <v>6000</v>
      </c>
      <c r="DB57" s="7"/>
      <c r="DC57" s="6">
        <f>ROUND((CY57-DA57),5)</f>
        <v>4490.45</v>
      </c>
      <c r="DD57" s="7"/>
      <c r="DE57" s="8">
        <f>ROUND(IF(DA57=0, IF(CY57=0, 0, 1), CY57/DA57),5)</f>
        <v>1.74841</v>
      </c>
    </row>
    <row r="58" spans="1:109" x14ac:dyDescent="0.25">
      <c r="A58" s="2"/>
      <c r="B58" s="2"/>
      <c r="C58" s="2"/>
      <c r="D58" s="2" t="s">
        <v>67</v>
      </c>
      <c r="E58" s="2"/>
      <c r="F58" s="2"/>
      <c r="G58" s="6"/>
      <c r="H58" s="7"/>
      <c r="I58" s="6"/>
      <c r="J58" s="7"/>
      <c r="K58" s="6"/>
      <c r="L58" s="7"/>
      <c r="M58" s="8"/>
      <c r="N58" s="7"/>
      <c r="O58" s="6"/>
      <c r="P58" s="7"/>
      <c r="Q58" s="6"/>
      <c r="R58" s="7"/>
      <c r="S58" s="6"/>
      <c r="T58" s="7"/>
      <c r="U58" s="8"/>
      <c r="V58" s="7"/>
      <c r="W58" s="6"/>
      <c r="X58" s="7"/>
      <c r="Y58" s="6"/>
      <c r="Z58" s="7"/>
      <c r="AA58" s="6"/>
      <c r="AB58" s="7"/>
      <c r="AC58" s="8"/>
      <c r="AD58" s="7"/>
      <c r="AE58" s="6"/>
      <c r="AF58" s="7"/>
      <c r="AG58" s="6"/>
      <c r="AH58" s="7"/>
      <c r="AI58" s="6"/>
      <c r="AJ58" s="7"/>
      <c r="AK58" s="8"/>
      <c r="AL58" s="7"/>
      <c r="AM58" s="6"/>
      <c r="AN58" s="7"/>
      <c r="AO58" s="6"/>
      <c r="AP58" s="7"/>
      <c r="AQ58" s="6"/>
      <c r="AR58" s="7"/>
      <c r="AS58" s="8"/>
      <c r="AT58" s="7"/>
      <c r="AU58" s="6"/>
      <c r="AV58" s="7"/>
      <c r="AW58" s="6"/>
      <c r="AX58" s="7"/>
      <c r="AY58" s="6"/>
      <c r="AZ58" s="7"/>
      <c r="BA58" s="8"/>
      <c r="BB58" s="7"/>
      <c r="BC58" s="6"/>
      <c r="BD58" s="7"/>
      <c r="BE58" s="6"/>
      <c r="BF58" s="7"/>
      <c r="BG58" s="6"/>
      <c r="BH58" s="7"/>
      <c r="BI58" s="8"/>
      <c r="BJ58" s="7"/>
      <c r="BK58" s="6"/>
      <c r="BL58" s="7"/>
      <c r="BM58" s="6"/>
      <c r="BN58" s="7"/>
      <c r="BO58" s="6"/>
      <c r="BP58" s="7"/>
      <c r="BQ58" s="8"/>
      <c r="BR58" s="7"/>
      <c r="BS58" s="6"/>
      <c r="BT58" s="7"/>
      <c r="BU58" s="6"/>
      <c r="BV58" s="7"/>
      <c r="BW58" s="6"/>
      <c r="BX58" s="7"/>
      <c r="BY58" s="8"/>
      <c r="BZ58" s="7"/>
      <c r="CA58" s="6"/>
      <c r="CB58" s="7"/>
      <c r="CC58" s="6"/>
      <c r="CD58" s="7"/>
      <c r="CE58" s="6"/>
      <c r="CF58" s="7"/>
      <c r="CG58" s="8"/>
      <c r="CH58" s="7"/>
      <c r="CI58" s="6"/>
      <c r="CJ58" s="7"/>
      <c r="CK58" s="6"/>
      <c r="CL58" s="7"/>
      <c r="CM58" s="6"/>
      <c r="CN58" s="7"/>
      <c r="CO58" s="8"/>
      <c r="CP58" s="7"/>
      <c r="CQ58" s="6"/>
      <c r="CR58" s="7"/>
      <c r="CS58" s="6"/>
      <c r="CT58" s="7"/>
      <c r="CU58" s="6"/>
      <c r="CV58" s="7"/>
      <c r="CW58" s="8"/>
      <c r="CX58" s="7"/>
      <c r="CY58" s="6"/>
      <c r="CZ58" s="7"/>
      <c r="DA58" s="6"/>
      <c r="DB58" s="7"/>
      <c r="DC58" s="6"/>
      <c r="DD58" s="7"/>
      <c r="DE58" s="8"/>
    </row>
    <row r="59" spans="1:109" x14ac:dyDescent="0.25">
      <c r="A59" s="2"/>
      <c r="B59" s="2"/>
      <c r="C59" s="2"/>
      <c r="D59" s="2"/>
      <c r="E59" s="2" t="s">
        <v>68</v>
      </c>
      <c r="F59" s="2"/>
      <c r="G59" s="6">
        <v>0</v>
      </c>
      <c r="H59" s="7"/>
      <c r="I59" s="6">
        <v>0</v>
      </c>
      <c r="J59" s="7"/>
      <c r="K59" s="6">
        <f>ROUND((G59-I59),5)</f>
        <v>0</v>
      </c>
      <c r="L59" s="7"/>
      <c r="M59" s="8">
        <f>ROUND(IF(I59=0, IF(G59=0, 0, 1), G59/I59),5)</f>
        <v>0</v>
      </c>
      <c r="N59" s="7"/>
      <c r="O59" s="6">
        <v>0</v>
      </c>
      <c r="P59" s="7"/>
      <c r="Q59" s="6">
        <v>0</v>
      </c>
      <c r="R59" s="7"/>
      <c r="S59" s="6">
        <f>ROUND((O59-Q59),5)</f>
        <v>0</v>
      </c>
      <c r="T59" s="7"/>
      <c r="U59" s="8">
        <f>ROUND(IF(Q59=0, IF(O59=0, 0, 1), O59/Q59),5)</f>
        <v>0</v>
      </c>
      <c r="V59" s="7"/>
      <c r="W59" s="6">
        <v>0</v>
      </c>
      <c r="X59" s="7"/>
      <c r="Y59" s="6">
        <v>0</v>
      </c>
      <c r="Z59" s="7"/>
      <c r="AA59" s="6">
        <f>ROUND((W59-Y59),5)</f>
        <v>0</v>
      </c>
      <c r="AB59" s="7"/>
      <c r="AC59" s="8">
        <f>ROUND(IF(Y59=0, IF(W59=0, 0, 1), W59/Y59),5)</f>
        <v>0</v>
      </c>
      <c r="AD59" s="7"/>
      <c r="AE59" s="6">
        <v>0</v>
      </c>
      <c r="AF59" s="7"/>
      <c r="AG59" s="6">
        <v>1000</v>
      </c>
      <c r="AH59" s="7"/>
      <c r="AI59" s="6">
        <f>ROUND((AE59-AG59),5)</f>
        <v>-1000</v>
      </c>
      <c r="AJ59" s="7"/>
      <c r="AK59" s="8">
        <f>ROUND(IF(AG59=0, IF(AE59=0, 0, 1), AE59/AG59),5)</f>
        <v>0</v>
      </c>
      <c r="AL59" s="7"/>
      <c r="AM59" s="6">
        <v>0</v>
      </c>
      <c r="AN59" s="7"/>
      <c r="AO59" s="6">
        <v>0</v>
      </c>
      <c r="AP59" s="7"/>
      <c r="AQ59" s="6">
        <f>ROUND((AM59-AO59),5)</f>
        <v>0</v>
      </c>
      <c r="AR59" s="7"/>
      <c r="AS59" s="8">
        <f>ROUND(IF(AO59=0, IF(AM59=0, 0, 1), AM59/AO59),5)</f>
        <v>0</v>
      </c>
      <c r="AT59" s="7"/>
      <c r="AU59" s="6">
        <v>0</v>
      </c>
      <c r="AV59" s="7"/>
      <c r="AW59" s="6">
        <v>0</v>
      </c>
      <c r="AX59" s="7"/>
      <c r="AY59" s="6">
        <f>ROUND((AU59-AW59),5)</f>
        <v>0</v>
      </c>
      <c r="AZ59" s="7"/>
      <c r="BA59" s="8">
        <f>ROUND(IF(AW59=0, IF(AU59=0, 0, 1), AU59/AW59),5)</f>
        <v>0</v>
      </c>
      <c r="BB59" s="7"/>
      <c r="BC59" s="6">
        <v>0</v>
      </c>
      <c r="BD59" s="7"/>
      <c r="BE59" s="6">
        <v>0</v>
      </c>
      <c r="BF59" s="7"/>
      <c r="BG59" s="6">
        <f>ROUND((BC59-BE59),5)</f>
        <v>0</v>
      </c>
      <c r="BH59" s="7"/>
      <c r="BI59" s="8">
        <f>ROUND(IF(BE59=0, IF(BC59=0, 0, 1), BC59/BE59),5)</f>
        <v>0</v>
      </c>
      <c r="BJ59" s="7"/>
      <c r="BK59" s="6">
        <v>0</v>
      </c>
      <c r="BL59" s="7"/>
      <c r="BM59" s="6">
        <v>0</v>
      </c>
      <c r="BN59" s="7"/>
      <c r="BO59" s="6">
        <f>ROUND((BK59-BM59),5)</f>
        <v>0</v>
      </c>
      <c r="BP59" s="7"/>
      <c r="BQ59" s="8">
        <f>ROUND(IF(BM59=0, IF(BK59=0, 0, 1), BK59/BM59),5)</f>
        <v>0</v>
      </c>
      <c r="BR59" s="7"/>
      <c r="BS59" s="6">
        <v>0</v>
      </c>
      <c r="BT59" s="7"/>
      <c r="BU59" s="6">
        <v>0</v>
      </c>
      <c r="BV59" s="7"/>
      <c r="BW59" s="6">
        <f>ROUND((BS59-BU59),5)</f>
        <v>0</v>
      </c>
      <c r="BX59" s="7"/>
      <c r="BY59" s="8">
        <f>ROUND(IF(BU59=0, IF(BS59=0, 0, 1), BS59/BU59),5)</f>
        <v>0</v>
      </c>
      <c r="BZ59" s="7"/>
      <c r="CA59" s="6">
        <v>0</v>
      </c>
      <c r="CB59" s="7"/>
      <c r="CC59" s="6">
        <v>0</v>
      </c>
      <c r="CD59" s="7"/>
      <c r="CE59" s="6">
        <f>ROUND((CA59-CC59),5)</f>
        <v>0</v>
      </c>
      <c r="CF59" s="7"/>
      <c r="CG59" s="8">
        <f>ROUND(IF(CC59=0, IF(CA59=0, 0, 1), CA59/CC59),5)</f>
        <v>0</v>
      </c>
      <c r="CH59" s="7"/>
      <c r="CI59" s="6">
        <v>0</v>
      </c>
      <c r="CJ59" s="7"/>
      <c r="CK59" s="6">
        <v>0</v>
      </c>
      <c r="CL59" s="7"/>
      <c r="CM59" s="6">
        <f>ROUND((CI59-CK59),5)</f>
        <v>0</v>
      </c>
      <c r="CN59" s="7"/>
      <c r="CO59" s="8">
        <f>ROUND(IF(CK59=0, IF(CI59=0, 0, 1), CI59/CK59),5)</f>
        <v>0</v>
      </c>
      <c r="CP59" s="7"/>
      <c r="CQ59" s="6">
        <v>0</v>
      </c>
      <c r="CR59" s="7"/>
      <c r="CS59" s="6">
        <v>0</v>
      </c>
      <c r="CT59" s="7"/>
      <c r="CU59" s="6">
        <f>ROUND((CQ59-CS59),5)</f>
        <v>0</v>
      </c>
      <c r="CV59" s="7"/>
      <c r="CW59" s="8">
        <f>ROUND(IF(CS59=0, IF(CQ59=0, 0, 1), CQ59/CS59),5)</f>
        <v>0</v>
      </c>
      <c r="CX59" s="7"/>
      <c r="CY59" s="6">
        <f>ROUND(G59+O59+W59+AE59+AM59+AU59+BC59+BK59+BS59+CA59+CI59+CQ59,5)</f>
        <v>0</v>
      </c>
      <c r="CZ59" s="7"/>
      <c r="DA59" s="6">
        <f>ROUND(I59+Q59+Y59+AG59+AO59+AW59+BE59+BM59+BU59+CC59+CK59+CS59,5)</f>
        <v>1000</v>
      </c>
      <c r="DB59" s="7"/>
      <c r="DC59" s="6">
        <f>ROUND((CY59-DA59),5)</f>
        <v>-1000</v>
      </c>
      <c r="DD59" s="7"/>
      <c r="DE59" s="8">
        <f>ROUND(IF(DA59=0, IF(CY59=0, 0, 1), CY59/DA59),5)</f>
        <v>0</v>
      </c>
    </row>
    <row r="60" spans="1:109" x14ac:dyDescent="0.25">
      <c r="A60" s="2"/>
      <c r="B60" s="2"/>
      <c r="C60" s="2"/>
      <c r="D60" s="2"/>
      <c r="E60" s="2" t="s">
        <v>21</v>
      </c>
      <c r="F60" s="2"/>
      <c r="G60" s="6">
        <v>0</v>
      </c>
      <c r="H60" s="7"/>
      <c r="I60" s="6">
        <v>0</v>
      </c>
      <c r="J60" s="7"/>
      <c r="K60" s="6">
        <f>ROUND((G60-I60),5)</f>
        <v>0</v>
      </c>
      <c r="L60" s="7"/>
      <c r="M60" s="8">
        <f>ROUND(IF(I60=0, IF(G60=0, 0, 1), G60/I60),5)</f>
        <v>0</v>
      </c>
      <c r="N60" s="7"/>
      <c r="O60" s="6">
        <v>0</v>
      </c>
      <c r="P60" s="7"/>
      <c r="Q60" s="6">
        <v>0</v>
      </c>
      <c r="R60" s="7"/>
      <c r="S60" s="6">
        <f>ROUND((O60-Q60),5)</f>
        <v>0</v>
      </c>
      <c r="T60" s="7"/>
      <c r="U60" s="8">
        <f>ROUND(IF(Q60=0, IF(O60=0, 0, 1), O60/Q60),5)</f>
        <v>0</v>
      </c>
      <c r="V60" s="7"/>
      <c r="W60" s="6">
        <v>0</v>
      </c>
      <c r="X60" s="7"/>
      <c r="Y60" s="6">
        <v>0</v>
      </c>
      <c r="Z60" s="7"/>
      <c r="AA60" s="6">
        <f>ROUND((W60-Y60),5)</f>
        <v>0</v>
      </c>
      <c r="AB60" s="7"/>
      <c r="AC60" s="8">
        <f>ROUND(IF(Y60=0, IF(W60=0, 0, 1), W60/Y60),5)</f>
        <v>0</v>
      </c>
      <c r="AD60" s="7"/>
      <c r="AE60" s="6">
        <v>0</v>
      </c>
      <c r="AF60" s="7"/>
      <c r="AG60" s="6">
        <v>0</v>
      </c>
      <c r="AH60" s="7"/>
      <c r="AI60" s="6">
        <f>ROUND((AE60-AG60),5)</f>
        <v>0</v>
      </c>
      <c r="AJ60" s="7"/>
      <c r="AK60" s="8">
        <f>ROUND(IF(AG60=0, IF(AE60=0, 0, 1), AE60/AG60),5)</f>
        <v>0</v>
      </c>
      <c r="AL60" s="7"/>
      <c r="AM60" s="6">
        <v>29.83</v>
      </c>
      <c r="AN60" s="7"/>
      <c r="AO60" s="6">
        <v>1000</v>
      </c>
      <c r="AP60" s="7"/>
      <c r="AQ60" s="6">
        <f>ROUND((AM60-AO60),5)</f>
        <v>-970.17</v>
      </c>
      <c r="AR60" s="7"/>
      <c r="AS60" s="8">
        <f>ROUND(IF(AO60=0, IF(AM60=0, 0, 1), AM60/AO60),5)</f>
        <v>2.9829999999999999E-2</v>
      </c>
      <c r="AT60" s="7"/>
      <c r="AU60" s="6">
        <v>70.349999999999994</v>
      </c>
      <c r="AV60" s="7"/>
      <c r="AW60" s="6">
        <v>0</v>
      </c>
      <c r="AX60" s="7"/>
      <c r="AY60" s="6">
        <f>ROUND((AU60-AW60),5)</f>
        <v>70.349999999999994</v>
      </c>
      <c r="AZ60" s="7"/>
      <c r="BA60" s="8">
        <f>ROUND(IF(AW60=0, IF(AU60=0, 0, 1), AU60/AW60),5)</f>
        <v>1</v>
      </c>
      <c r="BB60" s="7"/>
      <c r="BC60" s="6">
        <v>0</v>
      </c>
      <c r="BD60" s="7"/>
      <c r="BE60" s="6">
        <v>500</v>
      </c>
      <c r="BF60" s="7"/>
      <c r="BG60" s="6">
        <f>ROUND((BC60-BE60),5)</f>
        <v>-500</v>
      </c>
      <c r="BH60" s="7"/>
      <c r="BI60" s="8">
        <f>ROUND(IF(BE60=0, IF(BC60=0, 0, 1), BC60/BE60),5)</f>
        <v>0</v>
      </c>
      <c r="BJ60" s="7"/>
      <c r="BK60" s="6">
        <v>23614.94</v>
      </c>
      <c r="BL60" s="7"/>
      <c r="BM60" s="6">
        <v>500</v>
      </c>
      <c r="BN60" s="7"/>
      <c r="BO60" s="6">
        <f>ROUND((BK60-BM60),5)</f>
        <v>23114.94</v>
      </c>
      <c r="BP60" s="7"/>
      <c r="BQ60" s="8">
        <f>ROUND(IF(BM60=0, IF(BK60=0, 0, 1), BK60/BM60),5)</f>
        <v>47.229880000000001</v>
      </c>
      <c r="BR60" s="7"/>
      <c r="BS60" s="6">
        <v>0</v>
      </c>
      <c r="BT60" s="7"/>
      <c r="BU60" s="6">
        <v>25000</v>
      </c>
      <c r="BV60" s="7"/>
      <c r="BW60" s="6">
        <f>ROUND((BS60-BU60),5)</f>
        <v>-25000</v>
      </c>
      <c r="BX60" s="7"/>
      <c r="BY60" s="8">
        <f>ROUND(IF(BU60=0, IF(BS60=0, 0, 1), BS60/BU60),5)</f>
        <v>0</v>
      </c>
      <c r="BZ60" s="7"/>
      <c r="CA60" s="6">
        <v>0</v>
      </c>
      <c r="CB60" s="7"/>
      <c r="CC60" s="6">
        <v>500</v>
      </c>
      <c r="CD60" s="7"/>
      <c r="CE60" s="6">
        <f>ROUND((CA60-CC60),5)</f>
        <v>-500</v>
      </c>
      <c r="CF60" s="7"/>
      <c r="CG60" s="8">
        <f>ROUND(IF(CC60=0, IF(CA60=0, 0, 1), CA60/CC60),5)</f>
        <v>0</v>
      </c>
      <c r="CH60" s="7"/>
      <c r="CI60" s="6">
        <v>0</v>
      </c>
      <c r="CJ60" s="7"/>
      <c r="CK60" s="6">
        <v>0</v>
      </c>
      <c r="CL60" s="7"/>
      <c r="CM60" s="6">
        <f>ROUND((CI60-CK60),5)</f>
        <v>0</v>
      </c>
      <c r="CN60" s="7"/>
      <c r="CO60" s="8">
        <f>ROUND(IF(CK60=0, IF(CI60=0, 0, 1), CI60/CK60),5)</f>
        <v>0</v>
      </c>
      <c r="CP60" s="7"/>
      <c r="CQ60" s="6">
        <v>0</v>
      </c>
      <c r="CR60" s="7"/>
      <c r="CS60" s="6">
        <v>0</v>
      </c>
      <c r="CT60" s="7"/>
      <c r="CU60" s="6">
        <f>ROUND((CQ60-CS60),5)</f>
        <v>0</v>
      </c>
      <c r="CV60" s="7"/>
      <c r="CW60" s="8">
        <f>ROUND(IF(CS60=0, IF(CQ60=0, 0, 1), CQ60/CS60),5)</f>
        <v>0</v>
      </c>
      <c r="CX60" s="7"/>
      <c r="CY60" s="6">
        <f>ROUND(G60+O60+W60+AE60+AM60+AU60+BC60+BK60+BS60+CA60+CI60+CQ60,5)</f>
        <v>23715.119999999999</v>
      </c>
      <c r="CZ60" s="7"/>
      <c r="DA60" s="6">
        <f>ROUND(I60+Q60+Y60+AG60+AO60+AW60+BE60+BM60+BU60+CC60+CK60+CS60,5)</f>
        <v>27500</v>
      </c>
      <c r="DB60" s="7"/>
      <c r="DC60" s="6">
        <f>ROUND((CY60-DA60),5)</f>
        <v>-3784.88</v>
      </c>
      <c r="DD60" s="7"/>
      <c r="DE60" s="8">
        <f>ROUND(IF(DA60=0, IF(CY60=0, 0, 1), CY60/DA60),5)</f>
        <v>0.86236999999999997</v>
      </c>
    </row>
    <row r="61" spans="1:109" ht="15.75" thickBot="1" x14ac:dyDescent="0.3">
      <c r="A61" s="2"/>
      <c r="B61" s="2"/>
      <c r="C61" s="2"/>
      <c r="D61" s="2"/>
      <c r="E61" s="2" t="s">
        <v>20</v>
      </c>
      <c r="F61" s="2"/>
      <c r="G61" s="9">
        <v>0</v>
      </c>
      <c r="H61" s="7"/>
      <c r="I61" s="9">
        <v>0</v>
      </c>
      <c r="J61" s="7"/>
      <c r="K61" s="9">
        <f>ROUND((G61-I61),5)</f>
        <v>0</v>
      </c>
      <c r="L61" s="7"/>
      <c r="M61" s="10">
        <f>ROUND(IF(I61=0, IF(G61=0, 0, 1), G61/I61),5)</f>
        <v>0</v>
      </c>
      <c r="N61" s="7"/>
      <c r="O61" s="9">
        <v>0</v>
      </c>
      <c r="P61" s="7"/>
      <c r="Q61" s="9">
        <v>0</v>
      </c>
      <c r="R61" s="7"/>
      <c r="S61" s="9">
        <f>ROUND((O61-Q61),5)</f>
        <v>0</v>
      </c>
      <c r="T61" s="7"/>
      <c r="U61" s="10">
        <f>ROUND(IF(Q61=0, IF(O61=0, 0, 1), O61/Q61),5)</f>
        <v>0</v>
      </c>
      <c r="V61" s="7"/>
      <c r="W61" s="9">
        <v>0</v>
      </c>
      <c r="X61" s="7"/>
      <c r="Y61" s="9">
        <v>0</v>
      </c>
      <c r="Z61" s="7"/>
      <c r="AA61" s="9">
        <f>ROUND((W61-Y61),5)</f>
        <v>0</v>
      </c>
      <c r="AB61" s="7"/>
      <c r="AC61" s="10">
        <f>ROUND(IF(Y61=0, IF(W61=0, 0, 1), W61/Y61),5)</f>
        <v>0</v>
      </c>
      <c r="AD61" s="7"/>
      <c r="AE61" s="9">
        <v>0</v>
      </c>
      <c r="AF61" s="7"/>
      <c r="AG61" s="9">
        <v>0</v>
      </c>
      <c r="AH61" s="7"/>
      <c r="AI61" s="9">
        <f>ROUND((AE61-AG61),5)</f>
        <v>0</v>
      </c>
      <c r="AJ61" s="7"/>
      <c r="AK61" s="10">
        <f>ROUND(IF(AG61=0, IF(AE61=0, 0, 1), AE61/AG61),5)</f>
        <v>0</v>
      </c>
      <c r="AL61" s="7"/>
      <c r="AM61" s="9">
        <v>17354.150000000001</v>
      </c>
      <c r="AN61" s="7"/>
      <c r="AO61" s="9">
        <v>0</v>
      </c>
      <c r="AP61" s="7"/>
      <c r="AQ61" s="9">
        <f>ROUND((AM61-AO61),5)</f>
        <v>17354.150000000001</v>
      </c>
      <c r="AR61" s="7"/>
      <c r="AS61" s="10">
        <f>ROUND(IF(AO61=0, IF(AM61=0, 0, 1), AM61/AO61),5)</f>
        <v>1</v>
      </c>
      <c r="AT61" s="7"/>
      <c r="AU61" s="9">
        <v>0</v>
      </c>
      <c r="AV61" s="7"/>
      <c r="AW61" s="9">
        <v>22000</v>
      </c>
      <c r="AX61" s="7"/>
      <c r="AY61" s="9">
        <f>ROUND((AU61-AW61),5)</f>
        <v>-22000</v>
      </c>
      <c r="AZ61" s="7"/>
      <c r="BA61" s="10">
        <f>ROUND(IF(AW61=0, IF(AU61=0, 0, 1), AU61/AW61),5)</f>
        <v>0</v>
      </c>
      <c r="BB61" s="7"/>
      <c r="BC61" s="9">
        <v>0</v>
      </c>
      <c r="BD61" s="7"/>
      <c r="BE61" s="9">
        <v>0</v>
      </c>
      <c r="BF61" s="7"/>
      <c r="BG61" s="9">
        <f>ROUND((BC61-BE61),5)</f>
        <v>0</v>
      </c>
      <c r="BH61" s="7"/>
      <c r="BI61" s="10">
        <f>ROUND(IF(BE61=0, IF(BC61=0, 0, 1), BC61/BE61),5)</f>
        <v>0</v>
      </c>
      <c r="BJ61" s="7"/>
      <c r="BK61" s="9">
        <v>0</v>
      </c>
      <c r="BL61" s="7"/>
      <c r="BM61" s="9">
        <v>0</v>
      </c>
      <c r="BN61" s="7"/>
      <c r="BO61" s="9">
        <f>ROUND((BK61-BM61),5)</f>
        <v>0</v>
      </c>
      <c r="BP61" s="7"/>
      <c r="BQ61" s="10">
        <f>ROUND(IF(BM61=0, IF(BK61=0, 0, 1), BK61/BM61),5)</f>
        <v>0</v>
      </c>
      <c r="BR61" s="7"/>
      <c r="BS61" s="9">
        <v>0</v>
      </c>
      <c r="BT61" s="7"/>
      <c r="BU61" s="9">
        <v>0</v>
      </c>
      <c r="BV61" s="7"/>
      <c r="BW61" s="9">
        <f>ROUND((BS61-BU61),5)</f>
        <v>0</v>
      </c>
      <c r="BX61" s="7"/>
      <c r="BY61" s="10">
        <f>ROUND(IF(BU61=0, IF(BS61=0, 0, 1), BS61/BU61),5)</f>
        <v>0</v>
      </c>
      <c r="BZ61" s="7"/>
      <c r="CA61" s="9">
        <v>0</v>
      </c>
      <c r="CB61" s="7"/>
      <c r="CC61" s="9">
        <v>0</v>
      </c>
      <c r="CD61" s="7"/>
      <c r="CE61" s="9">
        <f>ROUND((CA61-CC61),5)</f>
        <v>0</v>
      </c>
      <c r="CF61" s="7"/>
      <c r="CG61" s="10">
        <f>ROUND(IF(CC61=0, IF(CA61=0, 0, 1), CA61/CC61),5)</f>
        <v>0</v>
      </c>
      <c r="CH61" s="7"/>
      <c r="CI61" s="9">
        <v>0</v>
      </c>
      <c r="CJ61" s="7"/>
      <c r="CK61" s="9">
        <v>0</v>
      </c>
      <c r="CL61" s="7"/>
      <c r="CM61" s="9">
        <f>ROUND((CI61-CK61),5)</f>
        <v>0</v>
      </c>
      <c r="CN61" s="7"/>
      <c r="CO61" s="10">
        <f>ROUND(IF(CK61=0, IF(CI61=0, 0, 1), CI61/CK61),5)</f>
        <v>0</v>
      </c>
      <c r="CP61" s="7"/>
      <c r="CQ61" s="9">
        <v>0</v>
      </c>
      <c r="CR61" s="7"/>
      <c r="CS61" s="9">
        <v>0</v>
      </c>
      <c r="CT61" s="7"/>
      <c r="CU61" s="9">
        <f>ROUND((CQ61-CS61),5)</f>
        <v>0</v>
      </c>
      <c r="CV61" s="7"/>
      <c r="CW61" s="10">
        <f>ROUND(IF(CS61=0, IF(CQ61=0, 0, 1), CQ61/CS61),5)</f>
        <v>0</v>
      </c>
      <c r="CX61" s="7"/>
      <c r="CY61" s="9">
        <f>ROUND(G61+O61+W61+AE61+AM61+AU61+BC61+BK61+BS61+CA61+CI61+CQ61,5)</f>
        <v>17354.150000000001</v>
      </c>
      <c r="CZ61" s="7"/>
      <c r="DA61" s="9">
        <f>ROUND(I61+Q61+Y61+AG61+AO61+AW61+BE61+BM61+BU61+CC61+CK61+CS61,5)</f>
        <v>22000</v>
      </c>
      <c r="DB61" s="7"/>
      <c r="DC61" s="9">
        <f>ROUND((CY61-DA61),5)</f>
        <v>-4645.8500000000004</v>
      </c>
      <c r="DD61" s="7"/>
      <c r="DE61" s="10">
        <f>ROUND(IF(DA61=0, IF(CY61=0, 0, 1), CY61/DA61),5)</f>
        <v>0.78883000000000003</v>
      </c>
    </row>
    <row r="62" spans="1:109" x14ac:dyDescent="0.25">
      <c r="A62" s="2"/>
      <c r="B62" s="2"/>
      <c r="C62" s="2"/>
      <c r="D62" s="2" t="s">
        <v>69</v>
      </c>
      <c r="E62" s="2"/>
      <c r="F62" s="2"/>
      <c r="G62" s="6">
        <f>ROUND(SUM(G58:G61),5)</f>
        <v>0</v>
      </c>
      <c r="H62" s="7"/>
      <c r="I62" s="6">
        <f>ROUND(SUM(I58:I61),5)</f>
        <v>0</v>
      </c>
      <c r="J62" s="7"/>
      <c r="K62" s="6">
        <f>ROUND((G62-I62),5)</f>
        <v>0</v>
      </c>
      <c r="L62" s="7"/>
      <c r="M62" s="8">
        <f>ROUND(IF(I62=0, IF(G62=0, 0, 1), G62/I62),5)</f>
        <v>0</v>
      </c>
      <c r="N62" s="7"/>
      <c r="O62" s="6">
        <f>ROUND(SUM(O58:O61),5)</f>
        <v>0</v>
      </c>
      <c r="P62" s="7"/>
      <c r="Q62" s="6">
        <f>ROUND(SUM(Q58:Q61),5)</f>
        <v>0</v>
      </c>
      <c r="R62" s="7"/>
      <c r="S62" s="6">
        <f>ROUND((O62-Q62),5)</f>
        <v>0</v>
      </c>
      <c r="T62" s="7"/>
      <c r="U62" s="8">
        <f>ROUND(IF(Q62=0, IF(O62=0, 0, 1), O62/Q62),5)</f>
        <v>0</v>
      </c>
      <c r="V62" s="7"/>
      <c r="W62" s="6">
        <f>ROUND(SUM(W58:W61),5)</f>
        <v>0</v>
      </c>
      <c r="X62" s="7"/>
      <c r="Y62" s="6">
        <f>ROUND(SUM(Y58:Y61),5)</f>
        <v>0</v>
      </c>
      <c r="Z62" s="7"/>
      <c r="AA62" s="6">
        <f>ROUND((W62-Y62),5)</f>
        <v>0</v>
      </c>
      <c r="AB62" s="7"/>
      <c r="AC62" s="8">
        <f>ROUND(IF(Y62=0, IF(W62=0, 0, 1), W62/Y62),5)</f>
        <v>0</v>
      </c>
      <c r="AD62" s="7"/>
      <c r="AE62" s="6">
        <f>ROUND(SUM(AE58:AE61),5)</f>
        <v>0</v>
      </c>
      <c r="AF62" s="7"/>
      <c r="AG62" s="6">
        <f>ROUND(SUM(AG58:AG61),5)</f>
        <v>1000</v>
      </c>
      <c r="AH62" s="7"/>
      <c r="AI62" s="6">
        <f>ROUND((AE62-AG62),5)</f>
        <v>-1000</v>
      </c>
      <c r="AJ62" s="7"/>
      <c r="AK62" s="8">
        <f>ROUND(IF(AG62=0, IF(AE62=0, 0, 1), AE62/AG62),5)</f>
        <v>0</v>
      </c>
      <c r="AL62" s="7"/>
      <c r="AM62" s="6">
        <f>ROUND(SUM(AM58:AM61),5)</f>
        <v>17383.98</v>
      </c>
      <c r="AN62" s="7"/>
      <c r="AO62" s="6">
        <f>ROUND(SUM(AO58:AO61),5)</f>
        <v>1000</v>
      </c>
      <c r="AP62" s="7"/>
      <c r="AQ62" s="6">
        <f>ROUND((AM62-AO62),5)</f>
        <v>16383.98</v>
      </c>
      <c r="AR62" s="7"/>
      <c r="AS62" s="8">
        <f>ROUND(IF(AO62=0, IF(AM62=0, 0, 1), AM62/AO62),5)</f>
        <v>17.383980000000001</v>
      </c>
      <c r="AT62" s="7"/>
      <c r="AU62" s="6">
        <f>ROUND(SUM(AU58:AU61),5)</f>
        <v>70.349999999999994</v>
      </c>
      <c r="AV62" s="7"/>
      <c r="AW62" s="6">
        <f>ROUND(SUM(AW58:AW61),5)</f>
        <v>22000</v>
      </c>
      <c r="AX62" s="7"/>
      <c r="AY62" s="6">
        <f>ROUND((AU62-AW62),5)</f>
        <v>-21929.65</v>
      </c>
      <c r="AZ62" s="7"/>
      <c r="BA62" s="8">
        <f>ROUND(IF(AW62=0, IF(AU62=0, 0, 1), AU62/AW62),5)</f>
        <v>3.2000000000000002E-3</v>
      </c>
      <c r="BB62" s="7"/>
      <c r="BC62" s="6">
        <f>ROUND(SUM(BC58:BC61),5)</f>
        <v>0</v>
      </c>
      <c r="BD62" s="7"/>
      <c r="BE62" s="6">
        <f>ROUND(SUM(BE58:BE61),5)</f>
        <v>500</v>
      </c>
      <c r="BF62" s="7"/>
      <c r="BG62" s="6">
        <f>ROUND((BC62-BE62),5)</f>
        <v>-500</v>
      </c>
      <c r="BH62" s="7"/>
      <c r="BI62" s="8">
        <f>ROUND(IF(BE62=0, IF(BC62=0, 0, 1), BC62/BE62),5)</f>
        <v>0</v>
      </c>
      <c r="BJ62" s="7"/>
      <c r="BK62" s="6">
        <f>ROUND(SUM(BK58:BK61),5)</f>
        <v>23614.94</v>
      </c>
      <c r="BL62" s="7"/>
      <c r="BM62" s="6">
        <f>ROUND(SUM(BM58:BM61),5)</f>
        <v>500</v>
      </c>
      <c r="BN62" s="7"/>
      <c r="BO62" s="6">
        <f>ROUND((BK62-BM62),5)</f>
        <v>23114.94</v>
      </c>
      <c r="BP62" s="7"/>
      <c r="BQ62" s="8">
        <f>ROUND(IF(BM62=0, IF(BK62=0, 0, 1), BK62/BM62),5)</f>
        <v>47.229880000000001</v>
      </c>
      <c r="BR62" s="7"/>
      <c r="BS62" s="6">
        <f>ROUND(SUM(BS58:BS61),5)</f>
        <v>0</v>
      </c>
      <c r="BT62" s="7"/>
      <c r="BU62" s="6">
        <f>ROUND(SUM(BU58:BU61),5)</f>
        <v>25000</v>
      </c>
      <c r="BV62" s="7"/>
      <c r="BW62" s="6">
        <f>ROUND((BS62-BU62),5)</f>
        <v>-25000</v>
      </c>
      <c r="BX62" s="7"/>
      <c r="BY62" s="8">
        <f>ROUND(IF(BU62=0, IF(BS62=0, 0, 1), BS62/BU62),5)</f>
        <v>0</v>
      </c>
      <c r="BZ62" s="7"/>
      <c r="CA62" s="6">
        <f>ROUND(SUM(CA58:CA61),5)</f>
        <v>0</v>
      </c>
      <c r="CB62" s="7"/>
      <c r="CC62" s="6">
        <f>ROUND(SUM(CC58:CC61),5)</f>
        <v>500</v>
      </c>
      <c r="CD62" s="7"/>
      <c r="CE62" s="6">
        <f>ROUND((CA62-CC62),5)</f>
        <v>-500</v>
      </c>
      <c r="CF62" s="7"/>
      <c r="CG62" s="8">
        <f>ROUND(IF(CC62=0, IF(CA62=0, 0, 1), CA62/CC62),5)</f>
        <v>0</v>
      </c>
      <c r="CH62" s="7"/>
      <c r="CI62" s="6">
        <f>ROUND(SUM(CI58:CI61),5)</f>
        <v>0</v>
      </c>
      <c r="CJ62" s="7"/>
      <c r="CK62" s="6">
        <f>ROUND(SUM(CK58:CK61),5)</f>
        <v>0</v>
      </c>
      <c r="CL62" s="7"/>
      <c r="CM62" s="6">
        <f>ROUND((CI62-CK62),5)</f>
        <v>0</v>
      </c>
      <c r="CN62" s="7"/>
      <c r="CO62" s="8">
        <f>ROUND(IF(CK62=0, IF(CI62=0, 0, 1), CI62/CK62),5)</f>
        <v>0</v>
      </c>
      <c r="CP62" s="7"/>
      <c r="CQ62" s="6">
        <f>ROUND(SUM(CQ58:CQ61),5)</f>
        <v>0</v>
      </c>
      <c r="CR62" s="7"/>
      <c r="CS62" s="6">
        <f>ROUND(SUM(CS58:CS61),5)</f>
        <v>0</v>
      </c>
      <c r="CT62" s="7"/>
      <c r="CU62" s="6">
        <f>ROUND((CQ62-CS62),5)</f>
        <v>0</v>
      </c>
      <c r="CV62" s="7"/>
      <c r="CW62" s="8">
        <f>ROUND(IF(CS62=0, IF(CQ62=0, 0, 1), CQ62/CS62),5)</f>
        <v>0</v>
      </c>
      <c r="CX62" s="7"/>
      <c r="CY62" s="6">
        <f>ROUND(G62+O62+W62+AE62+AM62+AU62+BC62+BK62+BS62+CA62+CI62+CQ62,5)</f>
        <v>41069.269999999997</v>
      </c>
      <c r="CZ62" s="7"/>
      <c r="DA62" s="6">
        <f>ROUND(I62+Q62+Y62+AG62+AO62+AW62+BE62+BM62+BU62+CC62+CK62+CS62,5)</f>
        <v>50500</v>
      </c>
      <c r="DB62" s="7"/>
      <c r="DC62" s="6">
        <f>ROUND((CY62-DA62),5)</f>
        <v>-9430.73</v>
      </c>
      <c r="DD62" s="7"/>
      <c r="DE62" s="8">
        <f>ROUND(IF(DA62=0, IF(CY62=0, 0, 1), CY62/DA62),5)</f>
        <v>0.81325000000000003</v>
      </c>
    </row>
    <row r="63" spans="1:109" x14ac:dyDescent="0.25">
      <c r="A63" s="2"/>
      <c r="B63" s="2"/>
      <c r="C63" s="2"/>
      <c r="D63" s="2" t="s">
        <v>70</v>
      </c>
      <c r="E63" s="2"/>
      <c r="F63" s="2"/>
      <c r="G63" s="6"/>
      <c r="H63" s="7"/>
      <c r="I63" s="6"/>
      <c r="J63" s="7"/>
      <c r="K63" s="6"/>
      <c r="L63" s="7"/>
      <c r="M63" s="8"/>
      <c r="N63" s="7"/>
      <c r="O63" s="6"/>
      <c r="P63" s="7"/>
      <c r="Q63" s="6"/>
      <c r="R63" s="7"/>
      <c r="S63" s="6"/>
      <c r="T63" s="7"/>
      <c r="U63" s="8"/>
      <c r="V63" s="7"/>
      <c r="W63" s="6"/>
      <c r="X63" s="7"/>
      <c r="Y63" s="6"/>
      <c r="Z63" s="7"/>
      <c r="AA63" s="6"/>
      <c r="AB63" s="7"/>
      <c r="AC63" s="8"/>
      <c r="AD63" s="7"/>
      <c r="AE63" s="6"/>
      <c r="AF63" s="7"/>
      <c r="AG63" s="6"/>
      <c r="AH63" s="7"/>
      <c r="AI63" s="6"/>
      <c r="AJ63" s="7"/>
      <c r="AK63" s="8"/>
      <c r="AL63" s="7"/>
      <c r="AM63" s="6"/>
      <c r="AN63" s="7"/>
      <c r="AO63" s="6"/>
      <c r="AP63" s="7"/>
      <c r="AQ63" s="6"/>
      <c r="AR63" s="7"/>
      <c r="AS63" s="8"/>
      <c r="AT63" s="7"/>
      <c r="AU63" s="6"/>
      <c r="AV63" s="7"/>
      <c r="AW63" s="6"/>
      <c r="AX63" s="7"/>
      <c r="AY63" s="6"/>
      <c r="AZ63" s="7"/>
      <c r="BA63" s="8"/>
      <c r="BB63" s="7"/>
      <c r="BC63" s="6"/>
      <c r="BD63" s="7"/>
      <c r="BE63" s="6"/>
      <c r="BF63" s="7"/>
      <c r="BG63" s="6"/>
      <c r="BH63" s="7"/>
      <c r="BI63" s="8"/>
      <c r="BJ63" s="7"/>
      <c r="BK63" s="6"/>
      <c r="BL63" s="7"/>
      <c r="BM63" s="6"/>
      <c r="BN63" s="7"/>
      <c r="BO63" s="6"/>
      <c r="BP63" s="7"/>
      <c r="BQ63" s="8"/>
      <c r="BR63" s="7"/>
      <c r="BS63" s="6"/>
      <c r="BT63" s="7"/>
      <c r="BU63" s="6"/>
      <c r="BV63" s="7"/>
      <c r="BW63" s="6"/>
      <c r="BX63" s="7"/>
      <c r="BY63" s="8"/>
      <c r="BZ63" s="7"/>
      <c r="CA63" s="6"/>
      <c r="CB63" s="7"/>
      <c r="CC63" s="6"/>
      <c r="CD63" s="7"/>
      <c r="CE63" s="6"/>
      <c r="CF63" s="7"/>
      <c r="CG63" s="8"/>
      <c r="CH63" s="7"/>
      <c r="CI63" s="6"/>
      <c r="CJ63" s="7"/>
      <c r="CK63" s="6"/>
      <c r="CL63" s="7"/>
      <c r="CM63" s="6"/>
      <c r="CN63" s="7"/>
      <c r="CO63" s="8"/>
      <c r="CP63" s="7"/>
      <c r="CQ63" s="6"/>
      <c r="CR63" s="7"/>
      <c r="CS63" s="6"/>
      <c r="CT63" s="7"/>
      <c r="CU63" s="6"/>
      <c r="CV63" s="7"/>
      <c r="CW63" s="8"/>
      <c r="CX63" s="7"/>
      <c r="CY63" s="6"/>
      <c r="CZ63" s="7"/>
      <c r="DA63" s="6"/>
      <c r="DB63" s="7"/>
      <c r="DC63" s="6"/>
      <c r="DD63" s="7"/>
      <c r="DE63" s="8"/>
    </row>
    <row r="64" spans="1:109" x14ac:dyDescent="0.25">
      <c r="A64" s="2"/>
      <c r="B64" s="2"/>
      <c r="C64" s="2"/>
      <c r="D64" s="2"/>
      <c r="E64" s="2" t="s">
        <v>71</v>
      </c>
      <c r="F64" s="2"/>
      <c r="G64" s="6">
        <v>128.80000000000001</v>
      </c>
      <c r="H64" s="7"/>
      <c r="I64" s="6">
        <v>135</v>
      </c>
      <c r="J64" s="7"/>
      <c r="K64" s="6">
        <f t="shared" ref="K64:K69" si="31">ROUND((G64-I64),5)</f>
        <v>-6.2</v>
      </c>
      <c r="L64" s="7"/>
      <c r="M64" s="8">
        <f t="shared" ref="M64:M69" si="32">ROUND(IF(I64=0, IF(G64=0, 0, 1), G64/I64),5)</f>
        <v>0.95406999999999997</v>
      </c>
      <c r="N64" s="7"/>
      <c r="O64" s="6">
        <v>134.80000000000001</v>
      </c>
      <c r="P64" s="7"/>
      <c r="Q64" s="6">
        <v>135</v>
      </c>
      <c r="R64" s="7"/>
      <c r="S64" s="6">
        <f t="shared" ref="S64:S69" si="33">ROUND((O64-Q64),5)</f>
        <v>-0.2</v>
      </c>
      <c r="T64" s="7"/>
      <c r="U64" s="8">
        <f t="shared" ref="U64:U69" si="34">ROUND(IF(Q64=0, IF(O64=0, 0, 1), O64/Q64),5)</f>
        <v>0.99851999999999996</v>
      </c>
      <c r="V64" s="7"/>
      <c r="W64" s="6">
        <v>1036.4000000000001</v>
      </c>
      <c r="X64" s="7"/>
      <c r="Y64" s="6">
        <v>135</v>
      </c>
      <c r="Z64" s="7"/>
      <c r="AA64" s="6">
        <f t="shared" ref="AA64:AA69" si="35">ROUND((W64-Y64),5)</f>
        <v>901.4</v>
      </c>
      <c r="AB64" s="7"/>
      <c r="AC64" s="8">
        <f t="shared" ref="AC64:AC69" si="36">ROUND(IF(Y64=0, IF(W64=0, 0, 1), W64/Y64),5)</f>
        <v>7.6770399999999999</v>
      </c>
      <c r="AD64" s="7"/>
      <c r="AE64" s="6">
        <v>0</v>
      </c>
      <c r="AF64" s="7"/>
      <c r="AG64" s="6">
        <v>130</v>
      </c>
      <c r="AH64" s="7"/>
      <c r="AI64" s="6">
        <f t="shared" ref="AI64:AI69" si="37">ROUND((AE64-AG64),5)</f>
        <v>-130</v>
      </c>
      <c r="AJ64" s="7"/>
      <c r="AK64" s="8">
        <f t="shared" ref="AK64:AK69" si="38">ROUND(IF(AG64=0, IF(AE64=0, 0, 1), AE64/AG64),5)</f>
        <v>0</v>
      </c>
      <c r="AL64" s="7"/>
      <c r="AM64" s="6">
        <v>0</v>
      </c>
      <c r="AN64" s="7"/>
      <c r="AO64" s="6">
        <v>135</v>
      </c>
      <c r="AP64" s="7"/>
      <c r="AQ64" s="6">
        <f t="shared" ref="AQ64:AQ69" si="39">ROUND((AM64-AO64),5)</f>
        <v>-135</v>
      </c>
      <c r="AR64" s="7"/>
      <c r="AS64" s="8">
        <f t="shared" ref="AS64:AS69" si="40">ROUND(IF(AO64=0, IF(AM64=0, 0, 1), AM64/AO64),5)</f>
        <v>0</v>
      </c>
      <c r="AT64" s="7"/>
      <c r="AU64" s="6">
        <v>0</v>
      </c>
      <c r="AV64" s="7"/>
      <c r="AW64" s="6">
        <v>130</v>
      </c>
      <c r="AX64" s="7"/>
      <c r="AY64" s="6">
        <f t="shared" ref="AY64:AY69" si="41">ROUND((AU64-AW64),5)</f>
        <v>-130</v>
      </c>
      <c r="AZ64" s="7"/>
      <c r="BA64" s="8">
        <f t="shared" ref="BA64:BA69" si="42">ROUND(IF(AW64=0, IF(AU64=0, 0, 1), AU64/AW64),5)</f>
        <v>0</v>
      </c>
      <c r="BB64" s="7"/>
      <c r="BC64" s="6">
        <v>0</v>
      </c>
      <c r="BD64" s="7"/>
      <c r="BE64" s="6">
        <v>135</v>
      </c>
      <c r="BF64" s="7"/>
      <c r="BG64" s="6">
        <f t="shared" ref="BG64:BG69" si="43">ROUND((BC64-BE64),5)</f>
        <v>-135</v>
      </c>
      <c r="BH64" s="7"/>
      <c r="BI64" s="8">
        <f t="shared" ref="BI64:BI69" si="44">ROUND(IF(BE64=0, IF(BC64=0, 0, 1), BC64/BE64),5)</f>
        <v>0</v>
      </c>
      <c r="BJ64" s="7"/>
      <c r="BK64" s="6">
        <v>0</v>
      </c>
      <c r="BL64" s="7"/>
      <c r="BM64" s="6">
        <v>135</v>
      </c>
      <c r="BN64" s="7"/>
      <c r="BO64" s="6">
        <f t="shared" ref="BO64:BO69" si="45">ROUND((BK64-BM64),5)</f>
        <v>-135</v>
      </c>
      <c r="BP64" s="7"/>
      <c r="BQ64" s="8">
        <f t="shared" ref="BQ64:BQ69" si="46">ROUND(IF(BM64=0, IF(BK64=0, 0, 1), BK64/BM64),5)</f>
        <v>0</v>
      </c>
      <c r="BR64" s="7"/>
      <c r="BS64" s="6">
        <v>0</v>
      </c>
      <c r="BT64" s="7"/>
      <c r="BU64" s="6">
        <v>135</v>
      </c>
      <c r="BV64" s="7"/>
      <c r="BW64" s="6">
        <f t="shared" ref="BW64:BW69" si="47">ROUND((BS64-BU64),5)</f>
        <v>-135</v>
      </c>
      <c r="BX64" s="7"/>
      <c r="BY64" s="8">
        <f t="shared" ref="BY64:BY69" si="48">ROUND(IF(BU64=0, IF(BS64=0, 0, 1), BS64/BU64),5)</f>
        <v>0</v>
      </c>
      <c r="BZ64" s="7"/>
      <c r="CA64" s="6">
        <v>0</v>
      </c>
      <c r="CB64" s="7"/>
      <c r="CC64" s="6">
        <v>130</v>
      </c>
      <c r="CD64" s="7"/>
      <c r="CE64" s="6">
        <f t="shared" ref="CE64:CE69" si="49">ROUND((CA64-CC64),5)</f>
        <v>-130</v>
      </c>
      <c r="CF64" s="7"/>
      <c r="CG64" s="8">
        <f t="shared" ref="CG64:CG69" si="50">ROUND(IF(CC64=0, IF(CA64=0, 0, 1), CA64/CC64),5)</f>
        <v>0</v>
      </c>
      <c r="CH64" s="7"/>
      <c r="CI64" s="6">
        <v>0</v>
      </c>
      <c r="CJ64" s="7"/>
      <c r="CK64" s="6">
        <v>130</v>
      </c>
      <c r="CL64" s="7"/>
      <c r="CM64" s="6">
        <f t="shared" ref="CM64:CM69" si="51">ROUND((CI64-CK64),5)</f>
        <v>-130</v>
      </c>
      <c r="CN64" s="7"/>
      <c r="CO64" s="8">
        <f t="shared" ref="CO64:CO69" si="52">ROUND(IF(CK64=0, IF(CI64=0, 0, 1), CI64/CK64),5)</f>
        <v>0</v>
      </c>
      <c r="CP64" s="7"/>
      <c r="CQ64" s="6">
        <v>0</v>
      </c>
      <c r="CR64" s="7"/>
      <c r="CS64" s="6">
        <v>135</v>
      </c>
      <c r="CT64" s="7"/>
      <c r="CU64" s="6">
        <f t="shared" ref="CU64:CU69" si="53">ROUND((CQ64-CS64),5)</f>
        <v>-135</v>
      </c>
      <c r="CV64" s="7"/>
      <c r="CW64" s="8">
        <f t="shared" ref="CW64:CW69" si="54">ROUND(IF(CS64=0, IF(CQ64=0, 0, 1), CQ64/CS64),5)</f>
        <v>0</v>
      </c>
      <c r="CX64" s="7"/>
      <c r="CY64" s="6">
        <f t="shared" ref="CY64:CY69" si="55">ROUND(G64+O64+W64+AE64+AM64+AU64+BC64+BK64+BS64+CA64+CI64+CQ64,5)</f>
        <v>1300</v>
      </c>
      <c r="CZ64" s="7"/>
      <c r="DA64" s="6">
        <f t="shared" ref="DA64:DA69" si="56">ROUND(I64+Q64+Y64+AG64+AO64+AW64+BE64+BM64+BU64+CC64+CK64+CS64,5)</f>
        <v>1600</v>
      </c>
      <c r="DB64" s="7"/>
      <c r="DC64" s="6">
        <f t="shared" ref="DC64:DC69" si="57">ROUND((CY64-DA64),5)</f>
        <v>-300</v>
      </c>
      <c r="DD64" s="7"/>
      <c r="DE64" s="8">
        <f t="shared" ref="DE64:DE69" si="58">ROUND(IF(DA64=0, IF(CY64=0, 0, 1), CY64/DA64),5)</f>
        <v>0.8125</v>
      </c>
    </row>
    <row r="65" spans="1:109" x14ac:dyDescent="0.25">
      <c r="A65" s="2"/>
      <c r="B65" s="2"/>
      <c r="C65" s="2"/>
      <c r="D65" s="2"/>
      <c r="E65" s="2" t="s">
        <v>72</v>
      </c>
      <c r="F65" s="2"/>
      <c r="G65" s="6">
        <v>0</v>
      </c>
      <c r="H65" s="7"/>
      <c r="I65" s="6">
        <v>0</v>
      </c>
      <c r="J65" s="7"/>
      <c r="K65" s="6">
        <f t="shared" si="31"/>
        <v>0</v>
      </c>
      <c r="L65" s="7"/>
      <c r="M65" s="8">
        <f t="shared" si="32"/>
        <v>0</v>
      </c>
      <c r="N65" s="7"/>
      <c r="O65" s="6">
        <v>0</v>
      </c>
      <c r="P65" s="7"/>
      <c r="Q65" s="6">
        <v>0</v>
      </c>
      <c r="R65" s="7"/>
      <c r="S65" s="6">
        <f t="shared" si="33"/>
        <v>0</v>
      </c>
      <c r="T65" s="7"/>
      <c r="U65" s="8">
        <f t="shared" si="34"/>
        <v>0</v>
      </c>
      <c r="V65" s="7"/>
      <c r="W65" s="6">
        <v>0</v>
      </c>
      <c r="X65" s="7"/>
      <c r="Y65" s="6">
        <v>0</v>
      </c>
      <c r="Z65" s="7"/>
      <c r="AA65" s="6">
        <f t="shared" si="35"/>
        <v>0</v>
      </c>
      <c r="AB65" s="7"/>
      <c r="AC65" s="8">
        <f t="shared" si="36"/>
        <v>0</v>
      </c>
      <c r="AD65" s="7"/>
      <c r="AE65" s="6">
        <v>0</v>
      </c>
      <c r="AF65" s="7"/>
      <c r="AG65" s="6">
        <v>0</v>
      </c>
      <c r="AH65" s="7"/>
      <c r="AI65" s="6">
        <f t="shared" si="37"/>
        <v>0</v>
      </c>
      <c r="AJ65" s="7"/>
      <c r="AK65" s="8">
        <f t="shared" si="38"/>
        <v>0</v>
      </c>
      <c r="AL65" s="7"/>
      <c r="AM65" s="6">
        <v>0</v>
      </c>
      <c r="AN65" s="7"/>
      <c r="AO65" s="6">
        <v>0</v>
      </c>
      <c r="AP65" s="7"/>
      <c r="AQ65" s="6">
        <f t="shared" si="39"/>
        <v>0</v>
      </c>
      <c r="AR65" s="7"/>
      <c r="AS65" s="8">
        <f t="shared" si="40"/>
        <v>0</v>
      </c>
      <c r="AT65" s="7"/>
      <c r="AU65" s="6">
        <v>0</v>
      </c>
      <c r="AV65" s="7"/>
      <c r="AW65" s="6">
        <v>0</v>
      </c>
      <c r="AX65" s="7"/>
      <c r="AY65" s="6">
        <f t="shared" si="41"/>
        <v>0</v>
      </c>
      <c r="AZ65" s="7"/>
      <c r="BA65" s="8">
        <f t="shared" si="42"/>
        <v>0</v>
      </c>
      <c r="BB65" s="7"/>
      <c r="BC65" s="6">
        <v>0</v>
      </c>
      <c r="BD65" s="7"/>
      <c r="BE65" s="6">
        <v>0</v>
      </c>
      <c r="BF65" s="7"/>
      <c r="BG65" s="6">
        <f t="shared" si="43"/>
        <v>0</v>
      </c>
      <c r="BH65" s="7"/>
      <c r="BI65" s="8">
        <f t="shared" si="44"/>
        <v>0</v>
      </c>
      <c r="BJ65" s="7"/>
      <c r="BK65" s="6">
        <v>0</v>
      </c>
      <c r="BL65" s="7"/>
      <c r="BM65" s="6">
        <v>0</v>
      </c>
      <c r="BN65" s="7"/>
      <c r="BO65" s="6">
        <f t="shared" si="45"/>
        <v>0</v>
      </c>
      <c r="BP65" s="7"/>
      <c r="BQ65" s="8">
        <f t="shared" si="46"/>
        <v>0</v>
      </c>
      <c r="BR65" s="7"/>
      <c r="BS65" s="6">
        <v>2204</v>
      </c>
      <c r="BT65" s="7"/>
      <c r="BU65" s="6">
        <v>2300</v>
      </c>
      <c r="BV65" s="7"/>
      <c r="BW65" s="6">
        <f t="shared" si="47"/>
        <v>-96</v>
      </c>
      <c r="BX65" s="7"/>
      <c r="BY65" s="8">
        <f t="shared" si="48"/>
        <v>0.95826</v>
      </c>
      <c r="BZ65" s="7"/>
      <c r="CA65" s="6">
        <v>0</v>
      </c>
      <c r="CB65" s="7"/>
      <c r="CC65" s="6">
        <v>0</v>
      </c>
      <c r="CD65" s="7"/>
      <c r="CE65" s="6">
        <f t="shared" si="49"/>
        <v>0</v>
      </c>
      <c r="CF65" s="7"/>
      <c r="CG65" s="8">
        <f t="shared" si="50"/>
        <v>0</v>
      </c>
      <c r="CH65" s="7"/>
      <c r="CI65" s="6">
        <v>0</v>
      </c>
      <c r="CJ65" s="7"/>
      <c r="CK65" s="6">
        <v>0</v>
      </c>
      <c r="CL65" s="7"/>
      <c r="CM65" s="6">
        <f t="shared" si="51"/>
        <v>0</v>
      </c>
      <c r="CN65" s="7"/>
      <c r="CO65" s="8">
        <f t="shared" si="52"/>
        <v>0</v>
      </c>
      <c r="CP65" s="7"/>
      <c r="CQ65" s="6">
        <v>0</v>
      </c>
      <c r="CR65" s="7"/>
      <c r="CS65" s="6">
        <v>0</v>
      </c>
      <c r="CT65" s="7"/>
      <c r="CU65" s="6">
        <f t="shared" si="53"/>
        <v>0</v>
      </c>
      <c r="CV65" s="7"/>
      <c r="CW65" s="8">
        <f t="shared" si="54"/>
        <v>0</v>
      </c>
      <c r="CX65" s="7"/>
      <c r="CY65" s="6">
        <f t="shared" si="55"/>
        <v>2204</v>
      </c>
      <c r="CZ65" s="7"/>
      <c r="DA65" s="6">
        <f t="shared" si="56"/>
        <v>2300</v>
      </c>
      <c r="DB65" s="7"/>
      <c r="DC65" s="6">
        <f t="shared" si="57"/>
        <v>-96</v>
      </c>
      <c r="DD65" s="7"/>
      <c r="DE65" s="8">
        <f t="shared" si="58"/>
        <v>0.95826</v>
      </c>
    </row>
    <row r="66" spans="1:109" x14ac:dyDescent="0.25">
      <c r="A66" s="2"/>
      <c r="B66" s="2"/>
      <c r="C66" s="2"/>
      <c r="D66" s="2"/>
      <c r="E66" s="2" t="s">
        <v>73</v>
      </c>
      <c r="F66" s="2"/>
      <c r="G66" s="6">
        <v>1422.6</v>
      </c>
      <c r="H66" s="7"/>
      <c r="I66" s="6">
        <v>900</v>
      </c>
      <c r="J66" s="7"/>
      <c r="K66" s="6">
        <f t="shared" si="31"/>
        <v>522.6</v>
      </c>
      <c r="L66" s="7"/>
      <c r="M66" s="8">
        <f t="shared" si="32"/>
        <v>1.58067</v>
      </c>
      <c r="N66" s="7"/>
      <c r="O66" s="6">
        <v>889.6</v>
      </c>
      <c r="P66" s="7"/>
      <c r="Q66" s="6">
        <v>900</v>
      </c>
      <c r="R66" s="7"/>
      <c r="S66" s="6">
        <f t="shared" si="33"/>
        <v>-10.4</v>
      </c>
      <c r="T66" s="7"/>
      <c r="U66" s="8">
        <f t="shared" si="34"/>
        <v>0.98843999999999999</v>
      </c>
      <c r="V66" s="7"/>
      <c r="W66" s="6">
        <v>1251.55</v>
      </c>
      <c r="X66" s="7"/>
      <c r="Y66" s="6">
        <v>1300</v>
      </c>
      <c r="Z66" s="7"/>
      <c r="AA66" s="6">
        <f t="shared" si="35"/>
        <v>-48.45</v>
      </c>
      <c r="AB66" s="7"/>
      <c r="AC66" s="8">
        <f t="shared" si="36"/>
        <v>0.96272999999999997</v>
      </c>
      <c r="AD66" s="7"/>
      <c r="AE66" s="6">
        <v>889.6</v>
      </c>
      <c r="AF66" s="7"/>
      <c r="AG66" s="6">
        <v>900</v>
      </c>
      <c r="AH66" s="7"/>
      <c r="AI66" s="6">
        <f t="shared" si="37"/>
        <v>-10.4</v>
      </c>
      <c r="AJ66" s="7"/>
      <c r="AK66" s="8">
        <f t="shared" si="38"/>
        <v>0.98843999999999999</v>
      </c>
      <c r="AL66" s="7"/>
      <c r="AM66" s="6">
        <v>889.6</v>
      </c>
      <c r="AN66" s="7"/>
      <c r="AO66" s="6">
        <v>900</v>
      </c>
      <c r="AP66" s="7"/>
      <c r="AQ66" s="6">
        <f t="shared" si="39"/>
        <v>-10.4</v>
      </c>
      <c r="AR66" s="7"/>
      <c r="AS66" s="8">
        <f t="shared" si="40"/>
        <v>0.98843999999999999</v>
      </c>
      <c r="AT66" s="7"/>
      <c r="AU66" s="6">
        <v>1308.55</v>
      </c>
      <c r="AV66" s="7"/>
      <c r="AW66" s="6">
        <v>1300</v>
      </c>
      <c r="AX66" s="7"/>
      <c r="AY66" s="6">
        <f t="shared" si="41"/>
        <v>8.5500000000000007</v>
      </c>
      <c r="AZ66" s="7"/>
      <c r="BA66" s="8">
        <f t="shared" si="42"/>
        <v>1.00658</v>
      </c>
      <c r="BB66" s="7"/>
      <c r="BC66" s="6">
        <v>903.6</v>
      </c>
      <c r="BD66" s="7"/>
      <c r="BE66" s="6">
        <v>900</v>
      </c>
      <c r="BF66" s="7"/>
      <c r="BG66" s="6">
        <f t="shared" si="43"/>
        <v>3.6</v>
      </c>
      <c r="BH66" s="7"/>
      <c r="BI66" s="8">
        <f t="shared" si="44"/>
        <v>1.004</v>
      </c>
      <c r="BJ66" s="7"/>
      <c r="BK66" s="6">
        <v>903.6</v>
      </c>
      <c r="BL66" s="7"/>
      <c r="BM66" s="6">
        <v>900</v>
      </c>
      <c r="BN66" s="7"/>
      <c r="BO66" s="6">
        <f t="shared" si="45"/>
        <v>3.6</v>
      </c>
      <c r="BP66" s="7"/>
      <c r="BQ66" s="8">
        <f t="shared" si="46"/>
        <v>1.004</v>
      </c>
      <c r="BR66" s="7"/>
      <c r="BS66" s="6">
        <v>1122.05</v>
      </c>
      <c r="BT66" s="7"/>
      <c r="BU66" s="6">
        <v>1300</v>
      </c>
      <c r="BV66" s="7"/>
      <c r="BW66" s="6">
        <f t="shared" si="47"/>
        <v>-177.95</v>
      </c>
      <c r="BX66" s="7"/>
      <c r="BY66" s="8">
        <f t="shared" si="48"/>
        <v>0.86312</v>
      </c>
      <c r="BZ66" s="7"/>
      <c r="CA66" s="6">
        <v>768.1</v>
      </c>
      <c r="CB66" s="7"/>
      <c r="CC66" s="6">
        <v>900</v>
      </c>
      <c r="CD66" s="7"/>
      <c r="CE66" s="6">
        <f t="shared" si="49"/>
        <v>-131.9</v>
      </c>
      <c r="CF66" s="7"/>
      <c r="CG66" s="8">
        <f t="shared" si="50"/>
        <v>0.85343999999999998</v>
      </c>
      <c r="CH66" s="7"/>
      <c r="CI66" s="6">
        <v>703.1</v>
      </c>
      <c r="CJ66" s="7"/>
      <c r="CK66" s="6">
        <v>900</v>
      </c>
      <c r="CL66" s="7"/>
      <c r="CM66" s="6">
        <f t="shared" si="51"/>
        <v>-196.9</v>
      </c>
      <c r="CN66" s="7"/>
      <c r="CO66" s="8">
        <f t="shared" si="52"/>
        <v>0.78122000000000003</v>
      </c>
      <c r="CP66" s="7"/>
      <c r="CQ66" s="6">
        <v>1689.25</v>
      </c>
      <c r="CR66" s="7"/>
      <c r="CS66" s="6">
        <v>1300</v>
      </c>
      <c r="CT66" s="7"/>
      <c r="CU66" s="6">
        <f t="shared" si="53"/>
        <v>389.25</v>
      </c>
      <c r="CV66" s="7"/>
      <c r="CW66" s="8">
        <f t="shared" si="54"/>
        <v>1.29942</v>
      </c>
      <c r="CX66" s="7"/>
      <c r="CY66" s="6">
        <f t="shared" si="55"/>
        <v>12741.2</v>
      </c>
      <c r="CZ66" s="7"/>
      <c r="DA66" s="6">
        <f t="shared" si="56"/>
        <v>12400</v>
      </c>
      <c r="DB66" s="7"/>
      <c r="DC66" s="6">
        <f t="shared" si="57"/>
        <v>341.2</v>
      </c>
      <c r="DD66" s="7"/>
      <c r="DE66" s="8">
        <f t="shared" si="58"/>
        <v>1.02752</v>
      </c>
    </row>
    <row r="67" spans="1:109" x14ac:dyDescent="0.25">
      <c r="A67" s="2"/>
      <c r="B67" s="2"/>
      <c r="C67" s="2"/>
      <c r="D67" s="2"/>
      <c r="E67" s="2" t="s">
        <v>74</v>
      </c>
      <c r="F67" s="2"/>
      <c r="G67" s="6">
        <v>220.5</v>
      </c>
      <c r="H67" s="7"/>
      <c r="I67" s="6">
        <v>190</v>
      </c>
      <c r="J67" s="7"/>
      <c r="K67" s="6">
        <f t="shared" si="31"/>
        <v>30.5</v>
      </c>
      <c r="L67" s="7"/>
      <c r="M67" s="8">
        <f t="shared" si="32"/>
        <v>1.1605300000000001</v>
      </c>
      <c r="N67" s="7"/>
      <c r="O67" s="6">
        <v>220.5</v>
      </c>
      <c r="P67" s="7"/>
      <c r="Q67" s="6">
        <v>182</v>
      </c>
      <c r="R67" s="7"/>
      <c r="S67" s="6">
        <f t="shared" si="33"/>
        <v>38.5</v>
      </c>
      <c r="T67" s="7"/>
      <c r="U67" s="8">
        <f t="shared" si="34"/>
        <v>1.2115400000000001</v>
      </c>
      <c r="V67" s="7"/>
      <c r="W67" s="6">
        <v>220.5</v>
      </c>
      <c r="X67" s="7"/>
      <c r="Y67" s="6">
        <v>182</v>
      </c>
      <c r="Z67" s="7"/>
      <c r="AA67" s="6">
        <f t="shared" si="35"/>
        <v>38.5</v>
      </c>
      <c r="AB67" s="7"/>
      <c r="AC67" s="8">
        <f t="shared" si="36"/>
        <v>1.2115400000000001</v>
      </c>
      <c r="AD67" s="7"/>
      <c r="AE67" s="6">
        <v>220.5</v>
      </c>
      <c r="AF67" s="7"/>
      <c r="AG67" s="6">
        <v>182</v>
      </c>
      <c r="AH67" s="7"/>
      <c r="AI67" s="6">
        <f t="shared" si="37"/>
        <v>38.5</v>
      </c>
      <c r="AJ67" s="7"/>
      <c r="AK67" s="8">
        <f t="shared" si="38"/>
        <v>1.2115400000000001</v>
      </c>
      <c r="AL67" s="7"/>
      <c r="AM67" s="6">
        <v>220.5</v>
      </c>
      <c r="AN67" s="7"/>
      <c r="AO67" s="6">
        <v>182</v>
      </c>
      <c r="AP67" s="7"/>
      <c r="AQ67" s="6">
        <f t="shared" si="39"/>
        <v>38.5</v>
      </c>
      <c r="AR67" s="7"/>
      <c r="AS67" s="8">
        <f t="shared" si="40"/>
        <v>1.2115400000000001</v>
      </c>
      <c r="AT67" s="7"/>
      <c r="AU67" s="6">
        <v>220.5</v>
      </c>
      <c r="AV67" s="7"/>
      <c r="AW67" s="6">
        <v>190</v>
      </c>
      <c r="AX67" s="7"/>
      <c r="AY67" s="6">
        <f t="shared" si="41"/>
        <v>30.5</v>
      </c>
      <c r="AZ67" s="7"/>
      <c r="BA67" s="8">
        <f t="shared" si="42"/>
        <v>1.1605300000000001</v>
      </c>
      <c r="BB67" s="7"/>
      <c r="BC67" s="6">
        <v>220.5</v>
      </c>
      <c r="BD67" s="7"/>
      <c r="BE67" s="6">
        <v>182</v>
      </c>
      <c r="BF67" s="7"/>
      <c r="BG67" s="6">
        <f t="shared" si="43"/>
        <v>38.5</v>
      </c>
      <c r="BH67" s="7"/>
      <c r="BI67" s="8">
        <f t="shared" si="44"/>
        <v>1.2115400000000001</v>
      </c>
      <c r="BJ67" s="7"/>
      <c r="BK67" s="6">
        <v>220.5</v>
      </c>
      <c r="BL67" s="7"/>
      <c r="BM67" s="6">
        <v>182</v>
      </c>
      <c r="BN67" s="7"/>
      <c r="BO67" s="6">
        <f t="shared" si="45"/>
        <v>38.5</v>
      </c>
      <c r="BP67" s="7"/>
      <c r="BQ67" s="8">
        <f t="shared" si="46"/>
        <v>1.2115400000000001</v>
      </c>
      <c r="BR67" s="7"/>
      <c r="BS67" s="6">
        <v>220.5</v>
      </c>
      <c r="BT67" s="7"/>
      <c r="BU67" s="6">
        <v>182</v>
      </c>
      <c r="BV67" s="7"/>
      <c r="BW67" s="6">
        <f t="shared" si="47"/>
        <v>38.5</v>
      </c>
      <c r="BX67" s="7"/>
      <c r="BY67" s="8">
        <f t="shared" si="48"/>
        <v>1.2115400000000001</v>
      </c>
      <c r="BZ67" s="7"/>
      <c r="CA67" s="6">
        <v>220.5</v>
      </c>
      <c r="CB67" s="7"/>
      <c r="CC67" s="6">
        <v>182</v>
      </c>
      <c r="CD67" s="7"/>
      <c r="CE67" s="6">
        <f t="shared" si="49"/>
        <v>38.5</v>
      </c>
      <c r="CF67" s="7"/>
      <c r="CG67" s="8">
        <f t="shared" si="50"/>
        <v>1.2115400000000001</v>
      </c>
      <c r="CH67" s="7"/>
      <c r="CI67" s="6">
        <v>220.5</v>
      </c>
      <c r="CJ67" s="7"/>
      <c r="CK67" s="6">
        <v>182</v>
      </c>
      <c r="CL67" s="7"/>
      <c r="CM67" s="6">
        <f t="shared" si="51"/>
        <v>38.5</v>
      </c>
      <c r="CN67" s="7"/>
      <c r="CO67" s="8">
        <f t="shared" si="52"/>
        <v>1.2115400000000001</v>
      </c>
      <c r="CP67" s="7"/>
      <c r="CQ67" s="6">
        <v>220.5</v>
      </c>
      <c r="CR67" s="7"/>
      <c r="CS67" s="6">
        <v>182</v>
      </c>
      <c r="CT67" s="7"/>
      <c r="CU67" s="6">
        <f t="shared" si="53"/>
        <v>38.5</v>
      </c>
      <c r="CV67" s="7"/>
      <c r="CW67" s="8">
        <f t="shared" si="54"/>
        <v>1.2115400000000001</v>
      </c>
      <c r="CX67" s="7"/>
      <c r="CY67" s="6">
        <f t="shared" si="55"/>
        <v>2646</v>
      </c>
      <c r="CZ67" s="7"/>
      <c r="DA67" s="6">
        <f t="shared" si="56"/>
        <v>2200</v>
      </c>
      <c r="DB67" s="7"/>
      <c r="DC67" s="6">
        <f t="shared" si="57"/>
        <v>446</v>
      </c>
      <c r="DD67" s="7"/>
      <c r="DE67" s="8">
        <f t="shared" si="58"/>
        <v>1.2027300000000001</v>
      </c>
    </row>
    <row r="68" spans="1:109" ht="15.75" thickBot="1" x14ac:dyDescent="0.3">
      <c r="A68" s="2"/>
      <c r="B68" s="2"/>
      <c r="C68" s="2"/>
      <c r="D68" s="2"/>
      <c r="E68" s="2" t="s">
        <v>75</v>
      </c>
      <c r="F68" s="2"/>
      <c r="G68" s="9">
        <v>55.9</v>
      </c>
      <c r="H68" s="7"/>
      <c r="I68" s="9">
        <v>70</v>
      </c>
      <c r="J68" s="7"/>
      <c r="K68" s="9">
        <f t="shared" si="31"/>
        <v>-14.1</v>
      </c>
      <c r="L68" s="7"/>
      <c r="M68" s="10">
        <f t="shared" si="32"/>
        <v>0.79857</v>
      </c>
      <c r="N68" s="7"/>
      <c r="O68" s="9">
        <v>55.9</v>
      </c>
      <c r="P68" s="7"/>
      <c r="Q68" s="9">
        <v>70</v>
      </c>
      <c r="R68" s="7"/>
      <c r="S68" s="9">
        <f t="shared" si="33"/>
        <v>-14.1</v>
      </c>
      <c r="T68" s="7"/>
      <c r="U68" s="10">
        <f t="shared" si="34"/>
        <v>0.79857</v>
      </c>
      <c r="V68" s="7"/>
      <c r="W68" s="9">
        <v>447.2</v>
      </c>
      <c r="X68" s="7"/>
      <c r="Y68" s="9">
        <v>70</v>
      </c>
      <c r="Z68" s="7"/>
      <c r="AA68" s="9">
        <f t="shared" si="35"/>
        <v>377.2</v>
      </c>
      <c r="AB68" s="7"/>
      <c r="AC68" s="10">
        <f t="shared" si="36"/>
        <v>6.3885699999999996</v>
      </c>
      <c r="AD68" s="7"/>
      <c r="AE68" s="9">
        <v>0</v>
      </c>
      <c r="AF68" s="7"/>
      <c r="AG68" s="9">
        <v>70</v>
      </c>
      <c r="AH68" s="7"/>
      <c r="AI68" s="9">
        <f t="shared" si="37"/>
        <v>-70</v>
      </c>
      <c r="AJ68" s="7"/>
      <c r="AK68" s="10">
        <f t="shared" si="38"/>
        <v>0</v>
      </c>
      <c r="AL68" s="7"/>
      <c r="AM68" s="9">
        <v>0</v>
      </c>
      <c r="AN68" s="7"/>
      <c r="AO68" s="9">
        <v>70</v>
      </c>
      <c r="AP68" s="7"/>
      <c r="AQ68" s="9">
        <f t="shared" si="39"/>
        <v>-70</v>
      </c>
      <c r="AR68" s="7"/>
      <c r="AS68" s="10">
        <f t="shared" si="40"/>
        <v>0</v>
      </c>
      <c r="AT68" s="7"/>
      <c r="AU68" s="9">
        <v>0</v>
      </c>
      <c r="AV68" s="7"/>
      <c r="AW68" s="9">
        <v>100</v>
      </c>
      <c r="AX68" s="7"/>
      <c r="AY68" s="9">
        <f t="shared" si="41"/>
        <v>-100</v>
      </c>
      <c r="AZ68" s="7"/>
      <c r="BA68" s="10">
        <f t="shared" si="42"/>
        <v>0</v>
      </c>
      <c r="BB68" s="7"/>
      <c r="BC68" s="9">
        <v>0</v>
      </c>
      <c r="BD68" s="7"/>
      <c r="BE68" s="9">
        <v>70</v>
      </c>
      <c r="BF68" s="7"/>
      <c r="BG68" s="9">
        <f t="shared" si="43"/>
        <v>-70</v>
      </c>
      <c r="BH68" s="7"/>
      <c r="BI68" s="10">
        <f t="shared" si="44"/>
        <v>0</v>
      </c>
      <c r="BJ68" s="7"/>
      <c r="BK68" s="9">
        <v>0</v>
      </c>
      <c r="BL68" s="7"/>
      <c r="BM68" s="9">
        <v>70</v>
      </c>
      <c r="BN68" s="7"/>
      <c r="BO68" s="9">
        <f t="shared" si="45"/>
        <v>-70</v>
      </c>
      <c r="BP68" s="7"/>
      <c r="BQ68" s="10">
        <f t="shared" si="46"/>
        <v>0</v>
      </c>
      <c r="BR68" s="7"/>
      <c r="BS68" s="9">
        <v>0</v>
      </c>
      <c r="BT68" s="7"/>
      <c r="BU68" s="9">
        <v>70</v>
      </c>
      <c r="BV68" s="7"/>
      <c r="BW68" s="9">
        <f t="shared" si="47"/>
        <v>-70</v>
      </c>
      <c r="BX68" s="7"/>
      <c r="BY68" s="10">
        <f t="shared" si="48"/>
        <v>0</v>
      </c>
      <c r="BZ68" s="7"/>
      <c r="CA68" s="9">
        <v>0</v>
      </c>
      <c r="CB68" s="7"/>
      <c r="CC68" s="9">
        <v>70</v>
      </c>
      <c r="CD68" s="7"/>
      <c r="CE68" s="9">
        <f t="shared" si="49"/>
        <v>-70</v>
      </c>
      <c r="CF68" s="7"/>
      <c r="CG68" s="10">
        <f t="shared" si="50"/>
        <v>0</v>
      </c>
      <c r="CH68" s="7"/>
      <c r="CI68" s="9">
        <v>0</v>
      </c>
      <c r="CJ68" s="7"/>
      <c r="CK68" s="9">
        <v>70</v>
      </c>
      <c r="CL68" s="7"/>
      <c r="CM68" s="9">
        <f t="shared" si="51"/>
        <v>-70</v>
      </c>
      <c r="CN68" s="7"/>
      <c r="CO68" s="10">
        <f t="shared" si="52"/>
        <v>0</v>
      </c>
      <c r="CP68" s="7"/>
      <c r="CQ68" s="9">
        <v>0</v>
      </c>
      <c r="CR68" s="7"/>
      <c r="CS68" s="9">
        <v>100</v>
      </c>
      <c r="CT68" s="7"/>
      <c r="CU68" s="9">
        <f t="shared" si="53"/>
        <v>-100</v>
      </c>
      <c r="CV68" s="7"/>
      <c r="CW68" s="10">
        <f t="shared" si="54"/>
        <v>0</v>
      </c>
      <c r="CX68" s="7"/>
      <c r="CY68" s="9">
        <f t="shared" si="55"/>
        <v>559</v>
      </c>
      <c r="CZ68" s="7"/>
      <c r="DA68" s="9">
        <f t="shared" si="56"/>
        <v>900</v>
      </c>
      <c r="DB68" s="7"/>
      <c r="DC68" s="9">
        <f t="shared" si="57"/>
        <v>-341</v>
      </c>
      <c r="DD68" s="7"/>
      <c r="DE68" s="10">
        <f t="shared" si="58"/>
        <v>0.62111000000000005</v>
      </c>
    </row>
    <row r="69" spans="1:109" x14ac:dyDescent="0.25">
      <c r="A69" s="2"/>
      <c r="B69" s="2"/>
      <c r="C69" s="2"/>
      <c r="D69" s="2" t="s">
        <v>76</v>
      </c>
      <c r="E69" s="2"/>
      <c r="F69" s="2"/>
      <c r="G69" s="6">
        <f>ROUND(SUM(G63:G68),5)</f>
        <v>1827.8</v>
      </c>
      <c r="H69" s="7"/>
      <c r="I69" s="6">
        <f>ROUND(SUM(I63:I68),5)</f>
        <v>1295</v>
      </c>
      <c r="J69" s="7"/>
      <c r="K69" s="6">
        <f t="shared" si="31"/>
        <v>532.79999999999995</v>
      </c>
      <c r="L69" s="7"/>
      <c r="M69" s="8">
        <f t="shared" si="32"/>
        <v>1.41143</v>
      </c>
      <c r="N69" s="7"/>
      <c r="O69" s="6">
        <f>ROUND(SUM(O63:O68),5)</f>
        <v>1300.8</v>
      </c>
      <c r="P69" s="7"/>
      <c r="Q69" s="6">
        <f>ROUND(SUM(Q63:Q68),5)</f>
        <v>1287</v>
      </c>
      <c r="R69" s="7"/>
      <c r="S69" s="6">
        <f t="shared" si="33"/>
        <v>13.8</v>
      </c>
      <c r="T69" s="7"/>
      <c r="U69" s="8">
        <f t="shared" si="34"/>
        <v>1.0107200000000001</v>
      </c>
      <c r="V69" s="7"/>
      <c r="W69" s="6">
        <f>ROUND(SUM(W63:W68),5)</f>
        <v>2955.65</v>
      </c>
      <c r="X69" s="7"/>
      <c r="Y69" s="6">
        <f>ROUND(SUM(Y63:Y68),5)</f>
        <v>1687</v>
      </c>
      <c r="Z69" s="7"/>
      <c r="AA69" s="6">
        <f t="shared" si="35"/>
        <v>1268.6500000000001</v>
      </c>
      <c r="AB69" s="7"/>
      <c r="AC69" s="8">
        <f t="shared" si="36"/>
        <v>1.7520199999999999</v>
      </c>
      <c r="AD69" s="7"/>
      <c r="AE69" s="6">
        <f>ROUND(SUM(AE63:AE68),5)</f>
        <v>1110.0999999999999</v>
      </c>
      <c r="AF69" s="7"/>
      <c r="AG69" s="6">
        <f>ROUND(SUM(AG63:AG68),5)</f>
        <v>1282</v>
      </c>
      <c r="AH69" s="7"/>
      <c r="AI69" s="6">
        <f t="shared" si="37"/>
        <v>-171.9</v>
      </c>
      <c r="AJ69" s="7"/>
      <c r="AK69" s="8">
        <f t="shared" si="38"/>
        <v>0.86590999999999996</v>
      </c>
      <c r="AL69" s="7"/>
      <c r="AM69" s="6">
        <f>ROUND(SUM(AM63:AM68),5)</f>
        <v>1110.0999999999999</v>
      </c>
      <c r="AN69" s="7"/>
      <c r="AO69" s="6">
        <f>ROUND(SUM(AO63:AO68),5)</f>
        <v>1287</v>
      </c>
      <c r="AP69" s="7"/>
      <c r="AQ69" s="6">
        <f t="shared" si="39"/>
        <v>-176.9</v>
      </c>
      <c r="AR69" s="7"/>
      <c r="AS69" s="8">
        <f t="shared" si="40"/>
        <v>0.86255000000000004</v>
      </c>
      <c r="AT69" s="7"/>
      <c r="AU69" s="6">
        <f>ROUND(SUM(AU63:AU68),5)</f>
        <v>1529.05</v>
      </c>
      <c r="AV69" s="7"/>
      <c r="AW69" s="6">
        <f>ROUND(SUM(AW63:AW68),5)</f>
        <v>1720</v>
      </c>
      <c r="AX69" s="7"/>
      <c r="AY69" s="6">
        <f t="shared" si="41"/>
        <v>-190.95</v>
      </c>
      <c r="AZ69" s="7"/>
      <c r="BA69" s="8">
        <f t="shared" si="42"/>
        <v>0.88897999999999999</v>
      </c>
      <c r="BB69" s="7"/>
      <c r="BC69" s="6">
        <f>ROUND(SUM(BC63:BC68),5)</f>
        <v>1124.0999999999999</v>
      </c>
      <c r="BD69" s="7"/>
      <c r="BE69" s="6">
        <f>ROUND(SUM(BE63:BE68),5)</f>
        <v>1287</v>
      </c>
      <c r="BF69" s="7"/>
      <c r="BG69" s="6">
        <f t="shared" si="43"/>
        <v>-162.9</v>
      </c>
      <c r="BH69" s="7"/>
      <c r="BI69" s="8">
        <f t="shared" si="44"/>
        <v>0.87343000000000004</v>
      </c>
      <c r="BJ69" s="7"/>
      <c r="BK69" s="6">
        <f>ROUND(SUM(BK63:BK68),5)</f>
        <v>1124.0999999999999</v>
      </c>
      <c r="BL69" s="7"/>
      <c r="BM69" s="6">
        <f>ROUND(SUM(BM63:BM68),5)</f>
        <v>1287</v>
      </c>
      <c r="BN69" s="7"/>
      <c r="BO69" s="6">
        <f t="shared" si="45"/>
        <v>-162.9</v>
      </c>
      <c r="BP69" s="7"/>
      <c r="BQ69" s="8">
        <f t="shared" si="46"/>
        <v>0.87343000000000004</v>
      </c>
      <c r="BR69" s="7"/>
      <c r="BS69" s="6">
        <f>ROUND(SUM(BS63:BS68),5)</f>
        <v>3546.55</v>
      </c>
      <c r="BT69" s="7"/>
      <c r="BU69" s="6">
        <f>ROUND(SUM(BU63:BU68),5)</f>
        <v>3987</v>
      </c>
      <c r="BV69" s="7"/>
      <c r="BW69" s="6">
        <f t="shared" si="47"/>
        <v>-440.45</v>
      </c>
      <c r="BX69" s="7"/>
      <c r="BY69" s="8">
        <f t="shared" si="48"/>
        <v>0.88953000000000004</v>
      </c>
      <c r="BZ69" s="7"/>
      <c r="CA69" s="6">
        <f>ROUND(SUM(CA63:CA68),5)</f>
        <v>988.6</v>
      </c>
      <c r="CB69" s="7"/>
      <c r="CC69" s="6">
        <f>ROUND(SUM(CC63:CC68),5)</f>
        <v>1282</v>
      </c>
      <c r="CD69" s="7"/>
      <c r="CE69" s="6">
        <f t="shared" si="49"/>
        <v>-293.39999999999998</v>
      </c>
      <c r="CF69" s="7"/>
      <c r="CG69" s="8">
        <f t="shared" si="50"/>
        <v>0.77114000000000005</v>
      </c>
      <c r="CH69" s="7"/>
      <c r="CI69" s="6">
        <f>ROUND(SUM(CI63:CI68),5)</f>
        <v>923.6</v>
      </c>
      <c r="CJ69" s="7"/>
      <c r="CK69" s="6">
        <f>ROUND(SUM(CK63:CK68),5)</f>
        <v>1282</v>
      </c>
      <c r="CL69" s="7"/>
      <c r="CM69" s="6">
        <f t="shared" si="51"/>
        <v>-358.4</v>
      </c>
      <c r="CN69" s="7"/>
      <c r="CO69" s="8">
        <f t="shared" si="52"/>
        <v>0.72043999999999997</v>
      </c>
      <c r="CP69" s="7"/>
      <c r="CQ69" s="6">
        <f>ROUND(SUM(CQ63:CQ68),5)</f>
        <v>1909.75</v>
      </c>
      <c r="CR69" s="7"/>
      <c r="CS69" s="6">
        <f>ROUND(SUM(CS63:CS68),5)</f>
        <v>1717</v>
      </c>
      <c r="CT69" s="7"/>
      <c r="CU69" s="6">
        <f t="shared" si="53"/>
        <v>192.75</v>
      </c>
      <c r="CV69" s="7"/>
      <c r="CW69" s="8">
        <f t="shared" si="54"/>
        <v>1.11226</v>
      </c>
      <c r="CX69" s="7"/>
      <c r="CY69" s="6">
        <f t="shared" si="55"/>
        <v>19450.2</v>
      </c>
      <c r="CZ69" s="7"/>
      <c r="DA69" s="6">
        <f t="shared" si="56"/>
        <v>19400</v>
      </c>
      <c r="DB69" s="7"/>
      <c r="DC69" s="6">
        <f t="shared" si="57"/>
        <v>50.2</v>
      </c>
      <c r="DD69" s="7"/>
      <c r="DE69" s="8">
        <f t="shared" si="58"/>
        <v>1.0025900000000001</v>
      </c>
    </row>
    <row r="70" spans="1:109" x14ac:dyDescent="0.25">
      <c r="A70" s="2"/>
      <c r="B70" s="2"/>
      <c r="C70" s="2"/>
      <c r="D70" s="2" t="s">
        <v>77</v>
      </c>
      <c r="E70" s="2"/>
      <c r="F70" s="2"/>
      <c r="G70" s="6"/>
      <c r="H70" s="7"/>
      <c r="I70" s="6"/>
      <c r="J70" s="7"/>
      <c r="K70" s="6"/>
      <c r="L70" s="7"/>
      <c r="M70" s="8"/>
      <c r="N70" s="7"/>
      <c r="O70" s="6"/>
      <c r="P70" s="7"/>
      <c r="Q70" s="6"/>
      <c r="R70" s="7"/>
      <c r="S70" s="6"/>
      <c r="T70" s="7"/>
      <c r="U70" s="8"/>
      <c r="V70" s="7"/>
      <c r="W70" s="6"/>
      <c r="X70" s="7"/>
      <c r="Y70" s="6"/>
      <c r="Z70" s="7"/>
      <c r="AA70" s="6"/>
      <c r="AB70" s="7"/>
      <c r="AC70" s="8"/>
      <c r="AD70" s="7"/>
      <c r="AE70" s="6"/>
      <c r="AF70" s="7"/>
      <c r="AG70" s="6"/>
      <c r="AH70" s="7"/>
      <c r="AI70" s="6"/>
      <c r="AJ70" s="7"/>
      <c r="AK70" s="8"/>
      <c r="AL70" s="7"/>
      <c r="AM70" s="6"/>
      <c r="AN70" s="7"/>
      <c r="AO70" s="6"/>
      <c r="AP70" s="7"/>
      <c r="AQ70" s="6"/>
      <c r="AR70" s="7"/>
      <c r="AS70" s="8"/>
      <c r="AT70" s="7"/>
      <c r="AU70" s="6"/>
      <c r="AV70" s="7"/>
      <c r="AW70" s="6"/>
      <c r="AX70" s="7"/>
      <c r="AY70" s="6"/>
      <c r="AZ70" s="7"/>
      <c r="BA70" s="8"/>
      <c r="BB70" s="7"/>
      <c r="BC70" s="6"/>
      <c r="BD70" s="7"/>
      <c r="BE70" s="6"/>
      <c r="BF70" s="7"/>
      <c r="BG70" s="6"/>
      <c r="BH70" s="7"/>
      <c r="BI70" s="8"/>
      <c r="BJ70" s="7"/>
      <c r="BK70" s="6"/>
      <c r="BL70" s="7"/>
      <c r="BM70" s="6"/>
      <c r="BN70" s="7"/>
      <c r="BO70" s="6"/>
      <c r="BP70" s="7"/>
      <c r="BQ70" s="8"/>
      <c r="BR70" s="7"/>
      <c r="BS70" s="6"/>
      <c r="BT70" s="7"/>
      <c r="BU70" s="6"/>
      <c r="BV70" s="7"/>
      <c r="BW70" s="6"/>
      <c r="BX70" s="7"/>
      <c r="BY70" s="8"/>
      <c r="BZ70" s="7"/>
      <c r="CA70" s="6"/>
      <c r="CB70" s="7"/>
      <c r="CC70" s="6"/>
      <c r="CD70" s="7"/>
      <c r="CE70" s="6"/>
      <c r="CF70" s="7"/>
      <c r="CG70" s="8"/>
      <c r="CH70" s="7"/>
      <c r="CI70" s="6"/>
      <c r="CJ70" s="7"/>
      <c r="CK70" s="6"/>
      <c r="CL70" s="7"/>
      <c r="CM70" s="6"/>
      <c r="CN70" s="7"/>
      <c r="CO70" s="8"/>
      <c r="CP70" s="7"/>
      <c r="CQ70" s="6"/>
      <c r="CR70" s="7"/>
      <c r="CS70" s="6"/>
      <c r="CT70" s="7"/>
      <c r="CU70" s="6"/>
      <c r="CV70" s="7"/>
      <c r="CW70" s="8"/>
      <c r="CX70" s="7"/>
      <c r="CY70" s="6"/>
      <c r="CZ70" s="7"/>
      <c r="DA70" s="6"/>
      <c r="DB70" s="7"/>
      <c r="DC70" s="6"/>
      <c r="DD70" s="7"/>
      <c r="DE70" s="8"/>
    </row>
    <row r="71" spans="1:109" x14ac:dyDescent="0.25">
      <c r="A71" s="2"/>
      <c r="B71" s="2"/>
      <c r="C71" s="2"/>
      <c r="D71" s="2"/>
      <c r="E71" s="2" t="s">
        <v>78</v>
      </c>
      <c r="F71" s="2"/>
      <c r="G71" s="6">
        <v>0</v>
      </c>
      <c r="H71" s="7"/>
      <c r="I71" s="6">
        <v>0</v>
      </c>
      <c r="J71" s="7"/>
      <c r="K71" s="6">
        <f>ROUND((G71-I71),5)</f>
        <v>0</v>
      </c>
      <c r="L71" s="7"/>
      <c r="M71" s="8">
        <f>ROUND(IF(I71=0, IF(G71=0, 0, 1), G71/I71),5)</f>
        <v>0</v>
      </c>
      <c r="N71" s="7"/>
      <c r="O71" s="6">
        <v>0</v>
      </c>
      <c r="P71" s="7"/>
      <c r="Q71" s="6">
        <v>0</v>
      </c>
      <c r="R71" s="7"/>
      <c r="S71" s="6">
        <f>ROUND((O71-Q71),5)</f>
        <v>0</v>
      </c>
      <c r="T71" s="7"/>
      <c r="U71" s="8">
        <f>ROUND(IF(Q71=0, IF(O71=0, 0, 1), O71/Q71),5)</f>
        <v>0</v>
      </c>
      <c r="V71" s="7"/>
      <c r="W71" s="6">
        <v>0</v>
      </c>
      <c r="X71" s="7"/>
      <c r="Y71" s="6">
        <v>0</v>
      </c>
      <c r="Z71" s="7"/>
      <c r="AA71" s="6">
        <f>ROUND((W71-Y71),5)</f>
        <v>0</v>
      </c>
      <c r="AB71" s="7"/>
      <c r="AC71" s="8">
        <f>ROUND(IF(Y71=0, IF(W71=0, 0, 1), W71/Y71),5)</f>
        <v>0</v>
      </c>
      <c r="AD71" s="7"/>
      <c r="AE71" s="6">
        <v>0</v>
      </c>
      <c r="AF71" s="7"/>
      <c r="AG71" s="6">
        <v>0</v>
      </c>
      <c r="AH71" s="7"/>
      <c r="AI71" s="6">
        <f>ROUND((AE71-AG71),5)</f>
        <v>0</v>
      </c>
      <c r="AJ71" s="7"/>
      <c r="AK71" s="8">
        <f>ROUND(IF(AG71=0, IF(AE71=0, 0, 1), AE71/AG71),5)</f>
        <v>0</v>
      </c>
      <c r="AL71" s="7"/>
      <c r="AM71" s="6">
        <v>1004.65</v>
      </c>
      <c r="AN71" s="7"/>
      <c r="AO71" s="6">
        <v>1500</v>
      </c>
      <c r="AP71" s="7"/>
      <c r="AQ71" s="6">
        <f>ROUND((AM71-AO71),5)</f>
        <v>-495.35</v>
      </c>
      <c r="AR71" s="7"/>
      <c r="AS71" s="8">
        <f>ROUND(IF(AO71=0, IF(AM71=0, 0, 1), AM71/AO71),5)</f>
        <v>0.66976999999999998</v>
      </c>
      <c r="AT71" s="7"/>
      <c r="AU71" s="6">
        <v>0</v>
      </c>
      <c r="AV71" s="7"/>
      <c r="AW71" s="6">
        <v>0</v>
      </c>
      <c r="AX71" s="7"/>
      <c r="AY71" s="6">
        <f>ROUND((AU71-AW71),5)</f>
        <v>0</v>
      </c>
      <c r="AZ71" s="7"/>
      <c r="BA71" s="8">
        <f>ROUND(IF(AW71=0, IF(AU71=0, 0, 1), AU71/AW71),5)</f>
        <v>0</v>
      </c>
      <c r="BB71" s="7"/>
      <c r="BC71" s="6">
        <v>0</v>
      </c>
      <c r="BD71" s="7"/>
      <c r="BE71" s="6">
        <v>1000</v>
      </c>
      <c r="BF71" s="7"/>
      <c r="BG71" s="6">
        <f>ROUND((BC71-BE71),5)</f>
        <v>-1000</v>
      </c>
      <c r="BH71" s="7"/>
      <c r="BI71" s="8">
        <f>ROUND(IF(BE71=0, IF(BC71=0, 0, 1), BC71/BE71),5)</f>
        <v>0</v>
      </c>
      <c r="BJ71" s="7"/>
      <c r="BK71" s="6">
        <v>0</v>
      </c>
      <c r="BL71" s="7"/>
      <c r="BM71" s="6">
        <v>500</v>
      </c>
      <c r="BN71" s="7"/>
      <c r="BO71" s="6">
        <f>ROUND((BK71-BM71),5)</f>
        <v>-500</v>
      </c>
      <c r="BP71" s="7"/>
      <c r="BQ71" s="8">
        <f>ROUND(IF(BM71=0, IF(BK71=0, 0, 1), BK71/BM71),5)</f>
        <v>0</v>
      </c>
      <c r="BR71" s="7"/>
      <c r="BS71" s="6">
        <v>0</v>
      </c>
      <c r="BT71" s="7"/>
      <c r="BU71" s="6">
        <v>1000</v>
      </c>
      <c r="BV71" s="7"/>
      <c r="BW71" s="6">
        <f>ROUND((BS71-BU71),5)</f>
        <v>-1000</v>
      </c>
      <c r="BX71" s="7"/>
      <c r="BY71" s="8">
        <f>ROUND(IF(BU71=0, IF(BS71=0, 0, 1), BS71/BU71),5)</f>
        <v>0</v>
      </c>
      <c r="BZ71" s="7"/>
      <c r="CA71" s="6">
        <v>10137.32</v>
      </c>
      <c r="CB71" s="7"/>
      <c r="CC71" s="6">
        <v>10000</v>
      </c>
      <c r="CD71" s="7"/>
      <c r="CE71" s="6">
        <f>ROUND((CA71-CC71),5)</f>
        <v>137.32</v>
      </c>
      <c r="CF71" s="7"/>
      <c r="CG71" s="8">
        <f>ROUND(IF(CC71=0, IF(CA71=0, 0, 1), CA71/CC71),5)</f>
        <v>1.01373</v>
      </c>
      <c r="CH71" s="7"/>
      <c r="CI71" s="6">
        <v>3122.12</v>
      </c>
      <c r="CJ71" s="7"/>
      <c r="CK71" s="6">
        <v>45000</v>
      </c>
      <c r="CL71" s="7"/>
      <c r="CM71" s="6">
        <f>ROUND((CI71-CK71),5)</f>
        <v>-41877.879999999997</v>
      </c>
      <c r="CN71" s="7"/>
      <c r="CO71" s="8">
        <f>ROUND(IF(CK71=0, IF(CI71=0, 0, 1), CI71/CK71),5)</f>
        <v>6.9379999999999997E-2</v>
      </c>
      <c r="CP71" s="7"/>
      <c r="CQ71" s="6">
        <v>61901.47</v>
      </c>
      <c r="CR71" s="7"/>
      <c r="CS71" s="6">
        <v>1000</v>
      </c>
      <c r="CT71" s="7"/>
      <c r="CU71" s="6">
        <f>ROUND((CQ71-CS71),5)</f>
        <v>60901.47</v>
      </c>
      <c r="CV71" s="7"/>
      <c r="CW71" s="8">
        <f>ROUND(IF(CS71=0, IF(CQ71=0, 0, 1), CQ71/CS71),5)</f>
        <v>61.901470000000003</v>
      </c>
      <c r="CX71" s="7"/>
      <c r="CY71" s="6">
        <f>ROUND(G71+O71+W71+AE71+AM71+AU71+BC71+BK71+BS71+CA71+CI71+CQ71,5)</f>
        <v>76165.56</v>
      </c>
      <c r="CZ71" s="7"/>
      <c r="DA71" s="6">
        <f>ROUND(I71+Q71+Y71+AG71+AO71+AW71+BE71+BM71+BU71+CC71+CK71+CS71,5)</f>
        <v>60000</v>
      </c>
      <c r="DB71" s="7"/>
      <c r="DC71" s="6">
        <f>ROUND((CY71-DA71),5)</f>
        <v>16165.56</v>
      </c>
      <c r="DD71" s="7"/>
      <c r="DE71" s="8">
        <f>ROUND(IF(DA71=0, IF(CY71=0, 0, 1), CY71/DA71),5)</f>
        <v>1.2694300000000001</v>
      </c>
    </row>
    <row r="72" spans="1:109" x14ac:dyDescent="0.25">
      <c r="A72" s="2"/>
      <c r="B72" s="2"/>
      <c r="C72" s="2"/>
      <c r="D72" s="2"/>
      <c r="E72" s="2" t="s">
        <v>79</v>
      </c>
      <c r="F72" s="2"/>
      <c r="G72" s="6"/>
      <c r="H72" s="7"/>
      <c r="I72" s="6"/>
      <c r="J72" s="7"/>
      <c r="K72" s="6"/>
      <c r="L72" s="7"/>
      <c r="M72" s="8"/>
      <c r="N72" s="7"/>
      <c r="O72" s="6"/>
      <c r="P72" s="7"/>
      <c r="Q72" s="6"/>
      <c r="R72" s="7"/>
      <c r="S72" s="6"/>
      <c r="T72" s="7"/>
      <c r="U72" s="8"/>
      <c r="V72" s="7"/>
      <c r="W72" s="6"/>
      <c r="X72" s="7"/>
      <c r="Y72" s="6"/>
      <c r="Z72" s="7"/>
      <c r="AA72" s="6"/>
      <c r="AB72" s="7"/>
      <c r="AC72" s="8"/>
      <c r="AD72" s="7"/>
      <c r="AE72" s="6"/>
      <c r="AF72" s="7"/>
      <c r="AG72" s="6"/>
      <c r="AH72" s="7"/>
      <c r="AI72" s="6"/>
      <c r="AJ72" s="7"/>
      <c r="AK72" s="8"/>
      <c r="AL72" s="7"/>
      <c r="AM72" s="6"/>
      <c r="AN72" s="7"/>
      <c r="AO72" s="6"/>
      <c r="AP72" s="7"/>
      <c r="AQ72" s="6"/>
      <c r="AR72" s="7"/>
      <c r="AS72" s="8"/>
      <c r="AT72" s="7"/>
      <c r="AU72" s="6"/>
      <c r="AV72" s="7"/>
      <c r="AW72" s="6"/>
      <c r="AX72" s="7"/>
      <c r="AY72" s="6"/>
      <c r="AZ72" s="7"/>
      <c r="BA72" s="8"/>
      <c r="BB72" s="7"/>
      <c r="BC72" s="6"/>
      <c r="BD72" s="7"/>
      <c r="BE72" s="6"/>
      <c r="BF72" s="7"/>
      <c r="BG72" s="6"/>
      <c r="BH72" s="7"/>
      <c r="BI72" s="8"/>
      <c r="BJ72" s="7"/>
      <c r="BK72" s="6"/>
      <c r="BL72" s="7"/>
      <c r="BM72" s="6"/>
      <c r="BN72" s="7"/>
      <c r="BO72" s="6"/>
      <c r="BP72" s="7"/>
      <c r="BQ72" s="8"/>
      <c r="BR72" s="7"/>
      <c r="BS72" s="6"/>
      <c r="BT72" s="7"/>
      <c r="BU72" s="6"/>
      <c r="BV72" s="7"/>
      <c r="BW72" s="6"/>
      <c r="BX72" s="7"/>
      <c r="BY72" s="8"/>
      <c r="BZ72" s="7"/>
      <c r="CA72" s="6"/>
      <c r="CB72" s="7"/>
      <c r="CC72" s="6"/>
      <c r="CD72" s="7"/>
      <c r="CE72" s="6"/>
      <c r="CF72" s="7"/>
      <c r="CG72" s="8"/>
      <c r="CH72" s="7"/>
      <c r="CI72" s="6"/>
      <c r="CJ72" s="7"/>
      <c r="CK72" s="6"/>
      <c r="CL72" s="7"/>
      <c r="CM72" s="6"/>
      <c r="CN72" s="7"/>
      <c r="CO72" s="8"/>
      <c r="CP72" s="7"/>
      <c r="CQ72" s="6"/>
      <c r="CR72" s="7"/>
      <c r="CS72" s="6"/>
      <c r="CT72" s="7"/>
      <c r="CU72" s="6"/>
      <c r="CV72" s="7"/>
      <c r="CW72" s="8"/>
      <c r="CX72" s="7"/>
      <c r="CY72" s="6"/>
      <c r="CZ72" s="7"/>
      <c r="DA72" s="6"/>
      <c r="DB72" s="7"/>
      <c r="DC72" s="6"/>
      <c r="DD72" s="7"/>
      <c r="DE72" s="8"/>
    </row>
    <row r="73" spans="1:109" x14ac:dyDescent="0.25">
      <c r="A73" s="2"/>
      <c r="B73" s="2"/>
      <c r="C73" s="2"/>
      <c r="D73" s="2"/>
      <c r="E73" s="2"/>
      <c r="F73" s="2" t="s">
        <v>41</v>
      </c>
      <c r="G73" s="6">
        <v>0</v>
      </c>
      <c r="H73" s="7"/>
      <c r="I73" s="6">
        <v>0</v>
      </c>
      <c r="J73" s="7"/>
      <c r="K73" s="6">
        <f>ROUND((G73-I73),5)</f>
        <v>0</v>
      </c>
      <c r="L73" s="7"/>
      <c r="M73" s="8">
        <f>ROUND(IF(I73=0, IF(G73=0, 0, 1), G73/I73),5)</f>
        <v>0</v>
      </c>
      <c r="N73" s="7"/>
      <c r="O73" s="6">
        <v>0</v>
      </c>
      <c r="P73" s="7"/>
      <c r="Q73" s="6">
        <v>0</v>
      </c>
      <c r="R73" s="7"/>
      <c r="S73" s="6">
        <f>ROUND((O73-Q73),5)</f>
        <v>0</v>
      </c>
      <c r="T73" s="7"/>
      <c r="U73" s="8">
        <f>ROUND(IF(Q73=0, IF(O73=0, 0, 1), O73/Q73),5)</f>
        <v>0</v>
      </c>
      <c r="V73" s="7"/>
      <c r="W73" s="6">
        <v>13627.6</v>
      </c>
      <c r="X73" s="7"/>
      <c r="Y73" s="6">
        <v>6000</v>
      </c>
      <c r="Z73" s="7"/>
      <c r="AA73" s="6">
        <f>ROUND((W73-Y73),5)</f>
        <v>7627.6</v>
      </c>
      <c r="AB73" s="7"/>
      <c r="AC73" s="8">
        <f>ROUND(IF(Y73=0, IF(W73=0, 0, 1), W73/Y73),5)</f>
        <v>2.2712699999999999</v>
      </c>
      <c r="AD73" s="7"/>
      <c r="AE73" s="6">
        <v>0</v>
      </c>
      <c r="AF73" s="7"/>
      <c r="AG73" s="6">
        <v>6000</v>
      </c>
      <c r="AH73" s="7"/>
      <c r="AI73" s="6">
        <f>ROUND((AE73-AG73),5)</f>
        <v>-6000</v>
      </c>
      <c r="AJ73" s="7"/>
      <c r="AK73" s="8">
        <f>ROUND(IF(AG73=0, IF(AE73=0, 0, 1), AE73/AG73),5)</f>
        <v>0</v>
      </c>
      <c r="AL73" s="7"/>
      <c r="AM73" s="6">
        <v>0</v>
      </c>
      <c r="AN73" s="7"/>
      <c r="AO73" s="6">
        <v>0</v>
      </c>
      <c r="AP73" s="7"/>
      <c r="AQ73" s="6">
        <f>ROUND((AM73-AO73),5)</f>
        <v>0</v>
      </c>
      <c r="AR73" s="7"/>
      <c r="AS73" s="8">
        <f>ROUND(IF(AO73=0, IF(AM73=0, 0, 1), AM73/AO73),5)</f>
        <v>0</v>
      </c>
      <c r="AT73" s="7"/>
      <c r="AU73" s="6">
        <v>0</v>
      </c>
      <c r="AV73" s="7"/>
      <c r="AW73" s="6">
        <v>0</v>
      </c>
      <c r="AX73" s="7"/>
      <c r="AY73" s="6">
        <f>ROUND((AU73-AW73),5)</f>
        <v>0</v>
      </c>
      <c r="AZ73" s="7"/>
      <c r="BA73" s="8">
        <f>ROUND(IF(AW73=0, IF(AU73=0, 0, 1), AU73/AW73),5)</f>
        <v>0</v>
      </c>
      <c r="BB73" s="7"/>
      <c r="BC73" s="6">
        <v>0</v>
      </c>
      <c r="BD73" s="7"/>
      <c r="BE73" s="6">
        <v>0</v>
      </c>
      <c r="BF73" s="7"/>
      <c r="BG73" s="6">
        <f>ROUND((BC73-BE73),5)</f>
        <v>0</v>
      </c>
      <c r="BH73" s="7"/>
      <c r="BI73" s="8">
        <f>ROUND(IF(BE73=0, IF(BC73=0, 0, 1), BC73/BE73),5)</f>
        <v>0</v>
      </c>
      <c r="BJ73" s="7"/>
      <c r="BK73" s="6">
        <v>0</v>
      </c>
      <c r="BL73" s="7"/>
      <c r="BM73" s="6">
        <v>0</v>
      </c>
      <c r="BN73" s="7"/>
      <c r="BO73" s="6">
        <f>ROUND((BK73-BM73),5)</f>
        <v>0</v>
      </c>
      <c r="BP73" s="7"/>
      <c r="BQ73" s="8">
        <f>ROUND(IF(BM73=0, IF(BK73=0, 0, 1), BK73/BM73),5)</f>
        <v>0</v>
      </c>
      <c r="BR73" s="7"/>
      <c r="BS73" s="6">
        <v>0</v>
      </c>
      <c r="BT73" s="7"/>
      <c r="BU73" s="6">
        <v>0</v>
      </c>
      <c r="BV73" s="7"/>
      <c r="BW73" s="6">
        <f>ROUND((BS73-BU73),5)</f>
        <v>0</v>
      </c>
      <c r="BX73" s="7"/>
      <c r="BY73" s="8">
        <f>ROUND(IF(BU73=0, IF(BS73=0, 0, 1), BS73/BU73),5)</f>
        <v>0</v>
      </c>
      <c r="BZ73" s="7"/>
      <c r="CA73" s="6">
        <v>0</v>
      </c>
      <c r="CB73" s="7"/>
      <c r="CC73" s="6">
        <v>0</v>
      </c>
      <c r="CD73" s="7"/>
      <c r="CE73" s="6">
        <f>ROUND((CA73-CC73),5)</f>
        <v>0</v>
      </c>
      <c r="CF73" s="7"/>
      <c r="CG73" s="8">
        <f>ROUND(IF(CC73=0, IF(CA73=0, 0, 1), CA73/CC73),5)</f>
        <v>0</v>
      </c>
      <c r="CH73" s="7"/>
      <c r="CI73" s="6">
        <v>0</v>
      </c>
      <c r="CJ73" s="7"/>
      <c r="CK73" s="6">
        <v>0</v>
      </c>
      <c r="CL73" s="7"/>
      <c r="CM73" s="6">
        <f>ROUND((CI73-CK73),5)</f>
        <v>0</v>
      </c>
      <c r="CN73" s="7"/>
      <c r="CO73" s="8">
        <f>ROUND(IF(CK73=0, IF(CI73=0, 0, 1), CI73/CK73),5)</f>
        <v>0</v>
      </c>
      <c r="CP73" s="7"/>
      <c r="CQ73" s="6">
        <v>0</v>
      </c>
      <c r="CR73" s="7"/>
      <c r="CS73" s="6">
        <v>0</v>
      </c>
      <c r="CT73" s="7"/>
      <c r="CU73" s="6">
        <f>ROUND((CQ73-CS73),5)</f>
        <v>0</v>
      </c>
      <c r="CV73" s="7"/>
      <c r="CW73" s="8">
        <f>ROUND(IF(CS73=0, IF(CQ73=0, 0, 1), CQ73/CS73),5)</f>
        <v>0</v>
      </c>
      <c r="CX73" s="7"/>
      <c r="CY73" s="6">
        <f t="shared" ref="CY73:CY79" si="59">ROUND(G73+O73+W73+AE73+AM73+AU73+BC73+BK73+BS73+CA73+CI73+CQ73,5)</f>
        <v>13627.6</v>
      </c>
      <c r="CZ73" s="7"/>
      <c r="DA73" s="6">
        <f>ROUND(I73+Q73+Y73+AG73+AO73+AW73+BE73+BM73+BU73+CC73+CK73+CS73,5)</f>
        <v>12000</v>
      </c>
      <c r="DB73" s="7"/>
      <c r="DC73" s="6">
        <f>ROUND((CY73-DA73),5)</f>
        <v>1627.6</v>
      </c>
      <c r="DD73" s="7"/>
      <c r="DE73" s="8">
        <f>ROUND(IF(DA73=0, IF(CY73=0, 0, 1), CY73/DA73),5)</f>
        <v>1.1356299999999999</v>
      </c>
    </row>
    <row r="74" spans="1:109" x14ac:dyDescent="0.25">
      <c r="A74" s="2"/>
      <c r="B74" s="2"/>
      <c r="C74" s="2"/>
      <c r="D74" s="2"/>
      <c r="E74" s="2"/>
      <c r="F74" s="2" t="s">
        <v>39</v>
      </c>
      <c r="G74" s="6">
        <v>0</v>
      </c>
      <c r="H74" s="7"/>
      <c r="I74" s="6">
        <v>0</v>
      </c>
      <c r="J74" s="7"/>
      <c r="K74" s="6">
        <f>ROUND((G74-I74),5)</f>
        <v>0</v>
      </c>
      <c r="L74" s="7"/>
      <c r="M74" s="8">
        <f>ROUND(IF(I74=0, IF(G74=0, 0, 1), G74/I74),5)</f>
        <v>0</v>
      </c>
      <c r="N74" s="7"/>
      <c r="O74" s="6">
        <v>0</v>
      </c>
      <c r="P74" s="7"/>
      <c r="Q74" s="6">
        <v>0</v>
      </c>
      <c r="R74" s="7"/>
      <c r="S74" s="6">
        <f>ROUND((O74-Q74),5)</f>
        <v>0</v>
      </c>
      <c r="T74" s="7"/>
      <c r="U74" s="8">
        <f>ROUND(IF(Q74=0, IF(O74=0, 0, 1), O74/Q74),5)</f>
        <v>0</v>
      </c>
      <c r="V74" s="7"/>
      <c r="W74" s="6">
        <v>0</v>
      </c>
      <c r="X74" s="7"/>
      <c r="Y74" s="6">
        <v>0</v>
      </c>
      <c r="Z74" s="7"/>
      <c r="AA74" s="6">
        <f>ROUND((W74-Y74),5)</f>
        <v>0</v>
      </c>
      <c r="AB74" s="7"/>
      <c r="AC74" s="8">
        <f>ROUND(IF(Y74=0, IF(W74=0, 0, 1), W74/Y74),5)</f>
        <v>0</v>
      </c>
      <c r="AD74" s="7"/>
      <c r="AE74" s="6">
        <v>0</v>
      </c>
      <c r="AF74" s="7"/>
      <c r="AG74" s="6">
        <v>0</v>
      </c>
      <c r="AH74" s="7"/>
      <c r="AI74" s="6">
        <f>ROUND((AE74-AG74),5)</f>
        <v>0</v>
      </c>
      <c r="AJ74" s="7"/>
      <c r="AK74" s="8">
        <f>ROUND(IF(AG74=0, IF(AE74=0, 0, 1), AE74/AG74),5)</f>
        <v>0</v>
      </c>
      <c r="AL74" s="7"/>
      <c r="AM74" s="6">
        <v>0</v>
      </c>
      <c r="AN74" s="7"/>
      <c r="AO74" s="6">
        <v>0</v>
      </c>
      <c r="AP74" s="7"/>
      <c r="AQ74" s="6">
        <f>ROUND((AM74-AO74),5)</f>
        <v>0</v>
      </c>
      <c r="AR74" s="7"/>
      <c r="AS74" s="8">
        <f>ROUND(IF(AO74=0, IF(AM74=0, 0, 1), AM74/AO74),5)</f>
        <v>0</v>
      </c>
      <c r="AT74" s="7"/>
      <c r="AU74" s="6">
        <v>0</v>
      </c>
      <c r="AV74" s="7"/>
      <c r="AW74" s="6">
        <v>0</v>
      </c>
      <c r="AX74" s="7"/>
      <c r="AY74" s="6">
        <f>ROUND((AU74-AW74),5)</f>
        <v>0</v>
      </c>
      <c r="AZ74" s="7"/>
      <c r="BA74" s="8">
        <f>ROUND(IF(AW74=0, IF(AU74=0, 0, 1), AU74/AW74),5)</f>
        <v>0</v>
      </c>
      <c r="BB74" s="7"/>
      <c r="BC74" s="6">
        <v>0</v>
      </c>
      <c r="BD74" s="7"/>
      <c r="BE74" s="6">
        <v>0</v>
      </c>
      <c r="BF74" s="7"/>
      <c r="BG74" s="6">
        <f>ROUND((BC74-BE74),5)</f>
        <v>0</v>
      </c>
      <c r="BH74" s="7"/>
      <c r="BI74" s="8">
        <f>ROUND(IF(BE74=0, IF(BC74=0, 0, 1), BC74/BE74),5)</f>
        <v>0</v>
      </c>
      <c r="BJ74" s="7"/>
      <c r="BK74" s="6">
        <v>0</v>
      </c>
      <c r="BL74" s="7"/>
      <c r="BM74" s="6">
        <v>0</v>
      </c>
      <c r="BN74" s="7"/>
      <c r="BO74" s="6">
        <f>ROUND((BK74-BM74),5)</f>
        <v>0</v>
      </c>
      <c r="BP74" s="7"/>
      <c r="BQ74" s="8">
        <f>ROUND(IF(BM74=0, IF(BK74=0, 0, 1), BK74/BM74),5)</f>
        <v>0</v>
      </c>
      <c r="BR74" s="7"/>
      <c r="BS74" s="6">
        <v>0</v>
      </c>
      <c r="BT74" s="7"/>
      <c r="BU74" s="6">
        <v>0</v>
      </c>
      <c r="BV74" s="7"/>
      <c r="BW74" s="6">
        <f>ROUND((BS74-BU74),5)</f>
        <v>0</v>
      </c>
      <c r="BX74" s="7"/>
      <c r="BY74" s="8">
        <f>ROUND(IF(BU74=0, IF(BS74=0, 0, 1), BS74/BU74),5)</f>
        <v>0</v>
      </c>
      <c r="BZ74" s="7"/>
      <c r="CA74" s="6">
        <v>0</v>
      </c>
      <c r="CB74" s="7"/>
      <c r="CC74" s="6">
        <v>0</v>
      </c>
      <c r="CD74" s="7"/>
      <c r="CE74" s="6">
        <f>ROUND((CA74-CC74),5)</f>
        <v>0</v>
      </c>
      <c r="CF74" s="7"/>
      <c r="CG74" s="8">
        <f>ROUND(IF(CC74=0, IF(CA74=0, 0, 1), CA74/CC74),5)</f>
        <v>0</v>
      </c>
      <c r="CH74" s="7"/>
      <c r="CI74" s="6">
        <v>0</v>
      </c>
      <c r="CJ74" s="7"/>
      <c r="CK74" s="6">
        <v>0</v>
      </c>
      <c r="CL74" s="7"/>
      <c r="CM74" s="6">
        <f>ROUND((CI74-CK74),5)</f>
        <v>0</v>
      </c>
      <c r="CN74" s="7"/>
      <c r="CO74" s="8">
        <f>ROUND(IF(CK74=0, IF(CI74=0, 0, 1), CI74/CK74),5)</f>
        <v>0</v>
      </c>
      <c r="CP74" s="7"/>
      <c r="CQ74" s="6">
        <v>12502.41</v>
      </c>
      <c r="CR74" s="7"/>
      <c r="CS74" s="6">
        <v>12000</v>
      </c>
      <c r="CT74" s="7"/>
      <c r="CU74" s="6">
        <f>ROUND((CQ74-CS74),5)</f>
        <v>502.41</v>
      </c>
      <c r="CV74" s="7"/>
      <c r="CW74" s="8">
        <f>ROUND(IF(CS74=0, IF(CQ74=0, 0, 1), CQ74/CS74),5)</f>
        <v>1.0418700000000001</v>
      </c>
      <c r="CX74" s="7"/>
      <c r="CY74" s="6">
        <f t="shared" si="59"/>
        <v>12502.41</v>
      </c>
      <c r="CZ74" s="7"/>
      <c r="DA74" s="6">
        <f>ROUND(I74+Q74+Y74+AG74+AO74+AW74+BE74+BM74+BU74+CC74+CK74+CS74,5)</f>
        <v>12000</v>
      </c>
      <c r="DB74" s="7"/>
      <c r="DC74" s="6">
        <f>ROUND((CY74-DA74),5)</f>
        <v>502.41</v>
      </c>
      <c r="DD74" s="7"/>
      <c r="DE74" s="8">
        <f>ROUND(IF(DA74=0, IF(CY74=0, 0, 1), CY74/DA74),5)</f>
        <v>1.0418700000000001</v>
      </c>
    </row>
    <row r="75" spans="1:109" x14ac:dyDescent="0.25">
      <c r="A75" s="2"/>
      <c r="B75" s="2"/>
      <c r="C75" s="2"/>
      <c r="D75" s="2"/>
      <c r="E75" s="2"/>
      <c r="F75" s="2" t="s">
        <v>42</v>
      </c>
      <c r="G75" s="6">
        <v>0</v>
      </c>
      <c r="H75" s="7"/>
      <c r="I75" s="6">
        <v>0</v>
      </c>
      <c r="J75" s="7"/>
      <c r="K75" s="6">
        <f>ROUND((G75-I75),5)</f>
        <v>0</v>
      </c>
      <c r="L75" s="7"/>
      <c r="M75" s="8">
        <f>ROUND(IF(I75=0, IF(G75=0, 0, 1), G75/I75),5)</f>
        <v>0</v>
      </c>
      <c r="N75" s="7"/>
      <c r="O75" s="6">
        <v>0</v>
      </c>
      <c r="P75" s="7"/>
      <c r="Q75" s="6">
        <v>0</v>
      </c>
      <c r="R75" s="7"/>
      <c r="S75" s="6">
        <f>ROUND((O75-Q75),5)</f>
        <v>0</v>
      </c>
      <c r="T75" s="7"/>
      <c r="U75" s="8">
        <f>ROUND(IF(Q75=0, IF(O75=0, 0, 1), O75/Q75),5)</f>
        <v>0</v>
      </c>
      <c r="V75" s="7"/>
      <c r="W75" s="6">
        <v>0</v>
      </c>
      <c r="X75" s="7"/>
      <c r="Y75" s="6">
        <v>0</v>
      </c>
      <c r="Z75" s="7"/>
      <c r="AA75" s="6">
        <f>ROUND((W75-Y75),5)</f>
        <v>0</v>
      </c>
      <c r="AB75" s="7"/>
      <c r="AC75" s="8">
        <f>ROUND(IF(Y75=0, IF(W75=0, 0, 1), W75/Y75),5)</f>
        <v>0</v>
      </c>
      <c r="AD75" s="7"/>
      <c r="AE75" s="6">
        <v>0</v>
      </c>
      <c r="AF75" s="7"/>
      <c r="AG75" s="6">
        <v>0</v>
      </c>
      <c r="AH75" s="7"/>
      <c r="AI75" s="6">
        <f>ROUND((AE75-AG75),5)</f>
        <v>0</v>
      </c>
      <c r="AJ75" s="7"/>
      <c r="AK75" s="8">
        <f>ROUND(IF(AG75=0, IF(AE75=0, 0, 1), AE75/AG75),5)</f>
        <v>0</v>
      </c>
      <c r="AL75" s="7"/>
      <c r="AM75" s="6">
        <v>0</v>
      </c>
      <c r="AN75" s="7"/>
      <c r="AO75" s="6">
        <v>0</v>
      </c>
      <c r="AP75" s="7"/>
      <c r="AQ75" s="6">
        <f>ROUND((AM75-AO75),5)</f>
        <v>0</v>
      </c>
      <c r="AR75" s="7"/>
      <c r="AS75" s="8">
        <f>ROUND(IF(AO75=0, IF(AM75=0, 0, 1), AM75/AO75),5)</f>
        <v>0</v>
      </c>
      <c r="AT75" s="7"/>
      <c r="AU75" s="6">
        <v>0</v>
      </c>
      <c r="AV75" s="7"/>
      <c r="AW75" s="6">
        <v>0</v>
      </c>
      <c r="AX75" s="7"/>
      <c r="AY75" s="6">
        <f>ROUND((AU75-AW75),5)</f>
        <v>0</v>
      </c>
      <c r="AZ75" s="7"/>
      <c r="BA75" s="8">
        <f>ROUND(IF(AW75=0, IF(AU75=0, 0, 1), AU75/AW75),5)</f>
        <v>0</v>
      </c>
      <c r="BB75" s="7"/>
      <c r="BC75" s="6">
        <v>0</v>
      </c>
      <c r="BD75" s="7"/>
      <c r="BE75" s="6">
        <v>0</v>
      </c>
      <c r="BF75" s="7"/>
      <c r="BG75" s="6">
        <f>ROUND((BC75-BE75),5)</f>
        <v>0</v>
      </c>
      <c r="BH75" s="7"/>
      <c r="BI75" s="8">
        <f>ROUND(IF(BE75=0, IF(BC75=0, 0, 1), BC75/BE75),5)</f>
        <v>0</v>
      </c>
      <c r="BJ75" s="7"/>
      <c r="BK75" s="6">
        <v>0</v>
      </c>
      <c r="BL75" s="7"/>
      <c r="BM75" s="6">
        <v>0</v>
      </c>
      <c r="BN75" s="7"/>
      <c r="BO75" s="6">
        <f>ROUND((BK75-BM75),5)</f>
        <v>0</v>
      </c>
      <c r="BP75" s="7"/>
      <c r="BQ75" s="8">
        <f>ROUND(IF(BM75=0, IF(BK75=0, 0, 1), BK75/BM75),5)</f>
        <v>0</v>
      </c>
      <c r="BR75" s="7"/>
      <c r="BS75" s="6">
        <v>13392.29</v>
      </c>
      <c r="BT75" s="7"/>
      <c r="BU75" s="6">
        <v>15000</v>
      </c>
      <c r="BV75" s="7"/>
      <c r="BW75" s="6">
        <f>ROUND((BS75-BU75),5)</f>
        <v>-1607.71</v>
      </c>
      <c r="BX75" s="7"/>
      <c r="BY75" s="8">
        <f>ROUND(IF(BU75=0, IF(BS75=0, 0, 1), BS75/BU75),5)</f>
        <v>0.89281999999999995</v>
      </c>
      <c r="BZ75" s="7"/>
      <c r="CA75" s="6">
        <v>0</v>
      </c>
      <c r="CB75" s="7"/>
      <c r="CC75" s="6">
        <v>0</v>
      </c>
      <c r="CD75" s="7"/>
      <c r="CE75" s="6">
        <f>ROUND((CA75-CC75),5)</f>
        <v>0</v>
      </c>
      <c r="CF75" s="7"/>
      <c r="CG75" s="8">
        <f>ROUND(IF(CC75=0, IF(CA75=0, 0, 1), CA75/CC75),5)</f>
        <v>0</v>
      </c>
      <c r="CH75" s="7"/>
      <c r="CI75" s="6">
        <v>0</v>
      </c>
      <c r="CJ75" s="7"/>
      <c r="CK75" s="6">
        <v>0</v>
      </c>
      <c r="CL75" s="7"/>
      <c r="CM75" s="6">
        <f>ROUND((CI75-CK75),5)</f>
        <v>0</v>
      </c>
      <c r="CN75" s="7"/>
      <c r="CO75" s="8">
        <f>ROUND(IF(CK75=0, IF(CI75=0, 0, 1), CI75/CK75),5)</f>
        <v>0</v>
      </c>
      <c r="CP75" s="7"/>
      <c r="CQ75" s="6">
        <v>0</v>
      </c>
      <c r="CR75" s="7"/>
      <c r="CS75" s="6">
        <v>0</v>
      </c>
      <c r="CT75" s="7"/>
      <c r="CU75" s="6">
        <f>ROUND((CQ75-CS75),5)</f>
        <v>0</v>
      </c>
      <c r="CV75" s="7"/>
      <c r="CW75" s="8">
        <f>ROUND(IF(CS75=0, IF(CQ75=0, 0, 1), CQ75/CS75),5)</f>
        <v>0</v>
      </c>
      <c r="CX75" s="7"/>
      <c r="CY75" s="6">
        <f t="shared" si="59"/>
        <v>13392.29</v>
      </c>
      <c r="CZ75" s="7"/>
      <c r="DA75" s="6">
        <f>ROUND(I75+Q75+Y75+AG75+AO75+AW75+BE75+BM75+BU75+CC75+CK75+CS75,5)</f>
        <v>15000</v>
      </c>
      <c r="DB75" s="7"/>
      <c r="DC75" s="6">
        <f>ROUND((CY75-DA75),5)</f>
        <v>-1607.71</v>
      </c>
      <c r="DD75" s="7"/>
      <c r="DE75" s="8">
        <f>ROUND(IF(DA75=0, IF(CY75=0, 0, 1), CY75/DA75),5)</f>
        <v>0.89281999999999995</v>
      </c>
    </row>
    <row r="76" spans="1:109" ht="15.75" thickBot="1" x14ac:dyDescent="0.3">
      <c r="A76" s="2"/>
      <c r="B76" s="2"/>
      <c r="C76" s="2"/>
      <c r="D76" s="2"/>
      <c r="E76" s="2"/>
      <c r="F76" s="2" t="s">
        <v>40</v>
      </c>
      <c r="G76" s="9">
        <v>0</v>
      </c>
      <c r="H76" s="7"/>
      <c r="I76" s="9">
        <v>0</v>
      </c>
      <c r="J76" s="7"/>
      <c r="K76" s="9">
        <f>ROUND((G76-I76),5)</f>
        <v>0</v>
      </c>
      <c r="L76" s="7"/>
      <c r="M76" s="10">
        <f>ROUND(IF(I76=0, IF(G76=0, 0, 1), G76/I76),5)</f>
        <v>0</v>
      </c>
      <c r="N76" s="7"/>
      <c r="O76" s="9">
        <v>0</v>
      </c>
      <c r="P76" s="7"/>
      <c r="Q76" s="9">
        <v>0</v>
      </c>
      <c r="R76" s="7"/>
      <c r="S76" s="9">
        <f>ROUND((O76-Q76),5)</f>
        <v>0</v>
      </c>
      <c r="T76" s="7"/>
      <c r="U76" s="10">
        <f>ROUND(IF(Q76=0, IF(O76=0, 0, 1), O76/Q76),5)</f>
        <v>0</v>
      </c>
      <c r="V76" s="7"/>
      <c r="W76" s="9">
        <v>0</v>
      </c>
      <c r="X76" s="7"/>
      <c r="Y76" s="9">
        <v>0</v>
      </c>
      <c r="Z76" s="7"/>
      <c r="AA76" s="9">
        <f>ROUND((W76-Y76),5)</f>
        <v>0</v>
      </c>
      <c r="AB76" s="7"/>
      <c r="AC76" s="10">
        <f>ROUND(IF(Y76=0, IF(W76=0, 0, 1), W76/Y76),5)</f>
        <v>0</v>
      </c>
      <c r="AD76" s="7"/>
      <c r="AE76" s="9">
        <v>0</v>
      </c>
      <c r="AF76" s="7"/>
      <c r="AG76" s="9">
        <v>0</v>
      </c>
      <c r="AH76" s="7"/>
      <c r="AI76" s="9">
        <f>ROUND((AE76-AG76),5)</f>
        <v>0</v>
      </c>
      <c r="AJ76" s="7"/>
      <c r="AK76" s="10">
        <f>ROUND(IF(AG76=0, IF(AE76=0, 0, 1), AE76/AG76),5)</f>
        <v>0</v>
      </c>
      <c r="AL76" s="7"/>
      <c r="AM76" s="9">
        <v>0</v>
      </c>
      <c r="AN76" s="7"/>
      <c r="AO76" s="9">
        <v>0</v>
      </c>
      <c r="AP76" s="7"/>
      <c r="AQ76" s="9">
        <f>ROUND((AM76-AO76),5)</f>
        <v>0</v>
      </c>
      <c r="AR76" s="7"/>
      <c r="AS76" s="10">
        <f>ROUND(IF(AO76=0, IF(AM76=0, 0, 1), AM76/AO76),5)</f>
        <v>0</v>
      </c>
      <c r="AT76" s="7"/>
      <c r="AU76" s="9">
        <v>10213.07</v>
      </c>
      <c r="AV76" s="7"/>
      <c r="AW76" s="9">
        <v>0</v>
      </c>
      <c r="AX76" s="7"/>
      <c r="AY76" s="9">
        <f>ROUND((AU76-AW76),5)</f>
        <v>10213.07</v>
      </c>
      <c r="AZ76" s="7"/>
      <c r="BA76" s="10">
        <f>ROUND(IF(AW76=0, IF(AU76=0, 0, 1), AU76/AW76),5)</f>
        <v>1</v>
      </c>
      <c r="BB76" s="7"/>
      <c r="BC76" s="9">
        <v>0</v>
      </c>
      <c r="BD76" s="7"/>
      <c r="BE76" s="9">
        <v>12000</v>
      </c>
      <c r="BF76" s="7"/>
      <c r="BG76" s="9">
        <f>ROUND((BC76-BE76),5)</f>
        <v>-12000</v>
      </c>
      <c r="BH76" s="7"/>
      <c r="BI76" s="10">
        <f>ROUND(IF(BE76=0, IF(BC76=0, 0, 1), BC76/BE76),5)</f>
        <v>0</v>
      </c>
      <c r="BJ76" s="7"/>
      <c r="BK76" s="9">
        <v>0</v>
      </c>
      <c r="BL76" s="7"/>
      <c r="BM76" s="9">
        <v>0</v>
      </c>
      <c r="BN76" s="7"/>
      <c r="BO76" s="9">
        <f>ROUND((BK76-BM76),5)</f>
        <v>0</v>
      </c>
      <c r="BP76" s="7"/>
      <c r="BQ76" s="10">
        <f>ROUND(IF(BM76=0, IF(BK76=0, 0, 1), BK76/BM76),5)</f>
        <v>0</v>
      </c>
      <c r="BR76" s="7"/>
      <c r="BS76" s="9">
        <v>0</v>
      </c>
      <c r="BT76" s="7"/>
      <c r="BU76" s="9">
        <v>0</v>
      </c>
      <c r="BV76" s="7"/>
      <c r="BW76" s="9">
        <f>ROUND((BS76-BU76),5)</f>
        <v>0</v>
      </c>
      <c r="BX76" s="7"/>
      <c r="BY76" s="10">
        <f>ROUND(IF(BU76=0, IF(BS76=0, 0, 1), BS76/BU76),5)</f>
        <v>0</v>
      </c>
      <c r="BZ76" s="7"/>
      <c r="CA76" s="9">
        <v>0</v>
      </c>
      <c r="CB76" s="7"/>
      <c r="CC76" s="9">
        <v>0</v>
      </c>
      <c r="CD76" s="7"/>
      <c r="CE76" s="9">
        <f>ROUND((CA76-CC76),5)</f>
        <v>0</v>
      </c>
      <c r="CF76" s="7"/>
      <c r="CG76" s="10">
        <f>ROUND(IF(CC76=0, IF(CA76=0, 0, 1), CA76/CC76),5)</f>
        <v>0</v>
      </c>
      <c r="CH76" s="7"/>
      <c r="CI76" s="9">
        <v>0</v>
      </c>
      <c r="CJ76" s="7"/>
      <c r="CK76" s="9">
        <v>0</v>
      </c>
      <c r="CL76" s="7"/>
      <c r="CM76" s="9">
        <f>ROUND((CI76-CK76),5)</f>
        <v>0</v>
      </c>
      <c r="CN76" s="7"/>
      <c r="CO76" s="10">
        <f>ROUND(IF(CK76=0, IF(CI76=0, 0, 1), CI76/CK76),5)</f>
        <v>0</v>
      </c>
      <c r="CP76" s="7"/>
      <c r="CQ76" s="9">
        <v>0</v>
      </c>
      <c r="CR76" s="7"/>
      <c r="CS76" s="9">
        <v>0</v>
      </c>
      <c r="CT76" s="7"/>
      <c r="CU76" s="9">
        <f>ROUND((CQ76-CS76),5)</f>
        <v>0</v>
      </c>
      <c r="CV76" s="7"/>
      <c r="CW76" s="10">
        <f>ROUND(IF(CS76=0, IF(CQ76=0, 0, 1), CQ76/CS76),5)</f>
        <v>0</v>
      </c>
      <c r="CX76" s="7"/>
      <c r="CY76" s="9">
        <f t="shared" si="59"/>
        <v>10213.07</v>
      </c>
      <c r="CZ76" s="7"/>
      <c r="DA76" s="9">
        <f>ROUND(I76+Q76+Y76+AG76+AO76+AW76+BE76+BM76+BU76+CC76+CK76+CS76,5)</f>
        <v>12000</v>
      </c>
      <c r="DB76" s="7"/>
      <c r="DC76" s="9">
        <f>ROUND((CY76-DA76),5)</f>
        <v>-1786.93</v>
      </c>
      <c r="DD76" s="7"/>
      <c r="DE76" s="10">
        <f>ROUND(IF(DA76=0, IF(CY76=0, 0, 1), CY76/DA76),5)</f>
        <v>0.85109000000000001</v>
      </c>
    </row>
    <row r="77" spans="1:109" x14ac:dyDescent="0.25">
      <c r="A77" s="2"/>
      <c r="B77" s="2"/>
      <c r="C77" s="2"/>
      <c r="D77" s="2"/>
      <c r="E77" s="2" t="s">
        <v>80</v>
      </c>
      <c r="F77" s="2"/>
      <c r="G77" s="6">
        <f>ROUND(SUM(G72:G76),5)</f>
        <v>0</v>
      </c>
      <c r="H77" s="7"/>
      <c r="I77" s="6">
        <f>ROUND(SUM(I72:I76),5)</f>
        <v>0</v>
      </c>
      <c r="J77" s="7"/>
      <c r="K77" s="6">
        <f>ROUND((G77-I77),5)</f>
        <v>0</v>
      </c>
      <c r="L77" s="7"/>
      <c r="M77" s="8">
        <f>ROUND(IF(I77=0, IF(G77=0, 0, 1), G77/I77),5)</f>
        <v>0</v>
      </c>
      <c r="N77" s="7"/>
      <c r="O77" s="6">
        <f>ROUND(SUM(O72:O76),5)</f>
        <v>0</v>
      </c>
      <c r="P77" s="7"/>
      <c r="Q77" s="6">
        <f>ROUND(SUM(Q72:Q76),5)</f>
        <v>0</v>
      </c>
      <c r="R77" s="7"/>
      <c r="S77" s="6">
        <f>ROUND((O77-Q77),5)</f>
        <v>0</v>
      </c>
      <c r="T77" s="7"/>
      <c r="U77" s="8">
        <f>ROUND(IF(Q77=0, IF(O77=0, 0, 1), O77/Q77),5)</f>
        <v>0</v>
      </c>
      <c r="V77" s="7"/>
      <c r="W77" s="6">
        <f>ROUND(SUM(W72:W76),5)</f>
        <v>13627.6</v>
      </c>
      <c r="X77" s="7"/>
      <c r="Y77" s="6">
        <f>ROUND(SUM(Y72:Y76),5)</f>
        <v>6000</v>
      </c>
      <c r="Z77" s="7"/>
      <c r="AA77" s="6">
        <f>ROUND((W77-Y77),5)</f>
        <v>7627.6</v>
      </c>
      <c r="AB77" s="7"/>
      <c r="AC77" s="8">
        <f>ROUND(IF(Y77=0, IF(W77=0, 0, 1), W77/Y77),5)</f>
        <v>2.2712699999999999</v>
      </c>
      <c r="AD77" s="7"/>
      <c r="AE77" s="6">
        <f>ROUND(SUM(AE72:AE76),5)</f>
        <v>0</v>
      </c>
      <c r="AF77" s="7"/>
      <c r="AG77" s="6">
        <f>ROUND(SUM(AG72:AG76),5)</f>
        <v>6000</v>
      </c>
      <c r="AH77" s="7"/>
      <c r="AI77" s="6">
        <f>ROUND((AE77-AG77),5)</f>
        <v>-6000</v>
      </c>
      <c r="AJ77" s="7"/>
      <c r="AK77" s="8">
        <f>ROUND(IF(AG77=0, IF(AE77=0, 0, 1), AE77/AG77),5)</f>
        <v>0</v>
      </c>
      <c r="AL77" s="7"/>
      <c r="AM77" s="6">
        <f>ROUND(SUM(AM72:AM76),5)</f>
        <v>0</v>
      </c>
      <c r="AN77" s="7"/>
      <c r="AO77" s="6">
        <f>ROUND(SUM(AO72:AO76),5)</f>
        <v>0</v>
      </c>
      <c r="AP77" s="7"/>
      <c r="AQ77" s="6">
        <f>ROUND((AM77-AO77),5)</f>
        <v>0</v>
      </c>
      <c r="AR77" s="7"/>
      <c r="AS77" s="8">
        <f>ROUND(IF(AO77=0, IF(AM77=0, 0, 1), AM77/AO77),5)</f>
        <v>0</v>
      </c>
      <c r="AT77" s="7"/>
      <c r="AU77" s="6">
        <f>ROUND(SUM(AU72:AU76),5)</f>
        <v>10213.07</v>
      </c>
      <c r="AV77" s="7"/>
      <c r="AW77" s="6">
        <f>ROUND(SUM(AW72:AW76),5)</f>
        <v>0</v>
      </c>
      <c r="AX77" s="7"/>
      <c r="AY77" s="6">
        <f>ROUND((AU77-AW77),5)</f>
        <v>10213.07</v>
      </c>
      <c r="AZ77" s="7"/>
      <c r="BA77" s="8">
        <f>ROUND(IF(AW77=0, IF(AU77=0, 0, 1), AU77/AW77),5)</f>
        <v>1</v>
      </c>
      <c r="BB77" s="7"/>
      <c r="BC77" s="6">
        <f>ROUND(SUM(BC72:BC76),5)</f>
        <v>0</v>
      </c>
      <c r="BD77" s="7"/>
      <c r="BE77" s="6">
        <f>ROUND(SUM(BE72:BE76),5)</f>
        <v>12000</v>
      </c>
      <c r="BF77" s="7"/>
      <c r="BG77" s="6">
        <f>ROUND((BC77-BE77),5)</f>
        <v>-12000</v>
      </c>
      <c r="BH77" s="7"/>
      <c r="BI77" s="8">
        <f>ROUND(IF(BE77=0, IF(BC77=0, 0, 1), BC77/BE77),5)</f>
        <v>0</v>
      </c>
      <c r="BJ77" s="7"/>
      <c r="BK77" s="6">
        <f>ROUND(SUM(BK72:BK76),5)</f>
        <v>0</v>
      </c>
      <c r="BL77" s="7"/>
      <c r="BM77" s="6">
        <f>ROUND(SUM(BM72:BM76),5)</f>
        <v>0</v>
      </c>
      <c r="BN77" s="7"/>
      <c r="BO77" s="6">
        <f>ROUND((BK77-BM77),5)</f>
        <v>0</v>
      </c>
      <c r="BP77" s="7"/>
      <c r="BQ77" s="8">
        <f>ROUND(IF(BM77=0, IF(BK77=0, 0, 1), BK77/BM77),5)</f>
        <v>0</v>
      </c>
      <c r="BR77" s="7"/>
      <c r="BS77" s="6">
        <f>ROUND(SUM(BS72:BS76),5)</f>
        <v>13392.29</v>
      </c>
      <c r="BT77" s="7"/>
      <c r="BU77" s="6">
        <f>ROUND(SUM(BU72:BU76),5)</f>
        <v>15000</v>
      </c>
      <c r="BV77" s="7"/>
      <c r="BW77" s="6">
        <f>ROUND((BS77-BU77),5)</f>
        <v>-1607.71</v>
      </c>
      <c r="BX77" s="7"/>
      <c r="BY77" s="8">
        <f>ROUND(IF(BU77=0, IF(BS77=0, 0, 1), BS77/BU77),5)</f>
        <v>0.89281999999999995</v>
      </c>
      <c r="BZ77" s="7"/>
      <c r="CA77" s="6">
        <f>ROUND(SUM(CA72:CA76),5)</f>
        <v>0</v>
      </c>
      <c r="CB77" s="7"/>
      <c r="CC77" s="6">
        <f>ROUND(SUM(CC72:CC76),5)</f>
        <v>0</v>
      </c>
      <c r="CD77" s="7"/>
      <c r="CE77" s="6">
        <f>ROUND((CA77-CC77),5)</f>
        <v>0</v>
      </c>
      <c r="CF77" s="7"/>
      <c r="CG77" s="8">
        <f>ROUND(IF(CC77=0, IF(CA77=0, 0, 1), CA77/CC77),5)</f>
        <v>0</v>
      </c>
      <c r="CH77" s="7"/>
      <c r="CI77" s="6">
        <f>ROUND(SUM(CI72:CI76),5)</f>
        <v>0</v>
      </c>
      <c r="CJ77" s="7"/>
      <c r="CK77" s="6">
        <f>ROUND(SUM(CK72:CK76),5)</f>
        <v>0</v>
      </c>
      <c r="CL77" s="7"/>
      <c r="CM77" s="6">
        <f>ROUND((CI77-CK77),5)</f>
        <v>0</v>
      </c>
      <c r="CN77" s="7"/>
      <c r="CO77" s="8">
        <f>ROUND(IF(CK77=0, IF(CI77=0, 0, 1), CI77/CK77),5)</f>
        <v>0</v>
      </c>
      <c r="CP77" s="7"/>
      <c r="CQ77" s="6">
        <f>ROUND(SUM(CQ72:CQ76),5)</f>
        <v>12502.41</v>
      </c>
      <c r="CR77" s="7"/>
      <c r="CS77" s="6">
        <f>ROUND(SUM(CS72:CS76),5)</f>
        <v>12000</v>
      </c>
      <c r="CT77" s="7"/>
      <c r="CU77" s="6">
        <f>ROUND((CQ77-CS77),5)</f>
        <v>502.41</v>
      </c>
      <c r="CV77" s="7"/>
      <c r="CW77" s="8">
        <f>ROUND(IF(CS77=0, IF(CQ77=0, 0, 1), CQ77/CS77),5)</f>
        <v>1.0418700000000001</v>
      </c>
      <c r="CX77" s="7"/>
      <c r="CY77" s="6">
        <f t="shared" si="59"/>
        <v>49735.37</v>
      </c>
      <c r="CZ77" s="7"/>
      <c r="DA77" s="6">
        <f>ROUND(I77+Q77+Y77+AG77+AO77+AW77+BE77+BM77+BU77+CC77+CK77+CS77,5)</f>
        <v>51000</v>
      </c>
      <c r="DB77" s="7"/>
      <c r="DC77" s="6">
        <f>ROUND((CY77-DA77),5)</f>
        <v>-1264.6300000000001</v>
      </c>
      <c r="DD77" s="7"/>
      <c r="DE77" s="8">
        <f>ROUND(IF(DA77=0, IF(CY77=0, 0, 1), CY77/DA77),5)</f>
        <v>0.97519999999999996</v>
      </c>
    </row>
    <row r="78" spans="1:109" ht="15.75" thickBot="1" x14ac:dyDescent="0.3">
      <c r="A78" s="2"/>
      <c r="B78" s="2"/>
      <c r="C78" s="2"/>
      <c r="D78" s="2"/>
      <c r="E78" s="2" t="s">
        <v>81</v>
      </c>
      <c r="F78" s="2"/>
      <c r="G78" s="9">
        <v>400</v>
      </c>
      <c r="H78" s="7"/>
      <c r="I78" s="9"/>
      <c r="J78" s="7"/>
      <c r="K78" s="9"/>
      <c r="L78" s="7"/>
      <c r="M78" s="10"/>
      <c r="N78" s="7"/>
      <c r="O78" s="9">
        <v>0</v>
      </c>
      <c r="P78" s="7"/>
      <c r="Q78" s="9"/>
      <c r="R78" s="7"/>
      <c r="S78" s="9"/>
      <c r="T78" s="7"/>
      <c r="U78" s="10"/>
      <c r="V78" s="7"/>
      <c r="W78" s="9">
        <v>0</v>
      </c>
      <c r="X78" s="7"/>
      <c r="Y78" s="9"/>
      <c r="Z78" s="7"/>
      <c r="AA78" s="9"/>
      <c r="AB78" s="7"/>
      <c r="AC78" s="10"/>
      <c r="AD78" s="7"/>
      <c r="AE78" s="9">
        <v>0</v>
      </c>
      <c r="AF78" s="7"/>
      <c r="AG78" s="9"/>
      <c r="AH78" s="7"/>
      <c r="AI78" s="9"/>
      <c r="AJ78" s="7"/>
      <c r="AK78" s="10"/>
      <c r="AL78" s="7"/>
      <c r="AM78" s="9">
        <v>0</v>
      </c>
      <c r="AN78" s="7"/>
      <c r="AO78" s="9"/>
      <c r="AP78" s="7"/>
      <c r="AQ78" s="9"/>
      <c r="AR78" s="7"/>
      <c r="AS78" s="10"/>
      <c r="AT78" s="7"/>
      <c r="AU78" s="9">
        <v>0</v>
      </c>
      <c r="AV78" s="7"/>
      <c r="AW78" s="9"/>
      <c r="AX78" s="7"/>
      <c r="AY78" s="9"/>
      <c r="AZ78" s="7"/>
      <c r="BA78" s="10"/>
      <c r="BB78" s="7"/>
      <c r="BC78" s="9">
        <v>0</v>
      </c>
      <c r="BD78" s="7"/>
      <c r="BE78" s="9"/>
      <c r="BF78" s="7"/>
      <c r="BG78" s="9"/>
      <c r="BH78" s="7"/>
      <c r="BI78" s="10"/>
      <c r="BJ78" s="7"/>
      <c r="BK78" s="9">
        <v>0</v>
      </c>
      <c r="BL78" s="7"/>
      <c r="BM78" s="9"/>
      <c r="BN78" s="7"/>
      <c r="BO78" s="9"/>
      <c r="BP78" s="7"/>
      <c r="BQ78" s="10"/>
      <c r="BR78" s="7"/>
      <c r="BS78" s="9">
        <v>0</v>
      </c>
      <c r="BT78" s="7"/>
      <c r="BU78" s="9"/>
      <c r="BV78" s="7"/>
      <c r="BW78" s="9"/>
      <c r="BX78" s="7"/>
      <c r="BY78" s="10"/>
      <c r="BZ78" s="7"/>
      <c r="CA78" s="9">
        <v>0</v>
      </c>
      <c r="CB78" s="7"/>
      <c r="CC78" s="9"/>
      <c r="CD78" s="7"/>
      <c r="CE78" s="9"/>
      <c r="CF78" s="7"/>
      <c r="CG78" s="10"/>
      <c r="CH78" s="7"/>
      <c r="CI78" s="9">
        <v>0</v>
      </c>
      <c r="CJ78" s="7"/>
      <c r="CK78" s="9"/>
      <c r="CL78" s="7"/>
      <c r="CM78" s="9"/>
      <c r="CN78" s="7"/>
      <c r="CO78" s="10"/>
      <c r="CP78" s="7"/>
      <c r="CQ78" s="9">
        <v>0</v>
      </c>
      <c r="CR78" s="7"/>
      <c r="CS78" s="9"/>
      <c r="CT78" s="7"/>
      <c r="CU78" s="9"/>
      <c r="CV78" s="7"/>
      <c r="CW78" s="10"/>
      <c r="CX78" s="7"/>
      <c r="CY78" s="9">
        <f t="shared" si="59"/>
        <v>400</v>
      </c>
      <c r="CZ78" s="7"/>
      <c r="DA78" s="9"/>
      <c r="DB78" s="7"/>
      <c r="DC78" s="9"/>
      <c r="DD78" s="7"/>
      <c r="DE78" s="10"/>
    </row>
    <row r="79" spans="1:109" x14ac:dyDescent="0.25">
      <c r="A79" s="2"/>
      <c r="B79" s="2"/>
      <c r="C79" s="2"/>
      <c r="D79" s="2" t="s">
        <v>82</v>
      </c>
      <c r="E79" s="2"/>
      <c r="F79" s="2"/>
      <c r="G79" s="6">
        <f>ROUND(SUM(G70:G71)+SUM(G77:G78),5)</f>
        <v>400</v>
      </c>
      <c r="H79" s="7"/>
      <c r="I79" s="6">
        <f>ROUND(SUM(I70:I71)+SUM(I77:I78),5)</f>
        <v>0</v>
      </c>
      <c r="J79" s="7"/>
      <c r="K79" s="6">
        <f>ROUND((G79-I79),5)</f>
        <v>400</v>
      </c>
      <c r="L79" s="7"/>
      <c r="M79" s="8">
        <f>ROUND(IF(I79=0, IF(G79=0, 0, 1), G79/I79),5)</f>
        <v>1</v>
      </c>
      <c r="N79" s="7"/>
      <c r="O79" s="6">
        <f>ROUND(SUM(O70:O71)+SUM(O77:O78),5)</f>
        <v>0</v>
      </c>
      <c r="P79" s="7"/>
      <c r="Q79" s="6">
        <f>ROUND(SUM(Q70:Q71)+SUM(Q77:Q78),5)</f>
        <v>0</v>
      </c>
      <c r="R79" s="7"/>
      <c r="S79" s="6">
        <f>ROUND((O79-Q79),5)</f>
        <v>0</v>
      </c>
      <c r="T79" s="7"/>
      <c r="U79" s="8">
        <f>ROUND(IF(Q79=0, IF(O79=0, 0, 1), O79/Q79),5)</f>
        <v>0</v>
      </c>
      <c r="V79" s="7"/>
      <c r="W79" s="6">
        <f>ROUND(SUM(W70:W71)+SUM(W77:W78),5)</f>
        <v>13627.6</v>
      </c>
      <c r="X79" s="7"/>
      <c r="Y79" s="6">
        <f>ROUND(SUM(Y70:Y71)+SUM(Y77:Y78),5)</f>
        <v>6000</v>
      </c>
      <c r="Z79" s="7"/>
      <c r="AA79" s="6">
        <f>ROUND((W79-Y79),5)</f>
        <v>7627.6</v>
      </c>
      <c r="AB79" s="7"/>
      <c r="AC79" s="8">
        <f>ROUND(IF(Y79=0, IF(W79=0, 0, 1), W79/Y79),5)</f>
        <v>2.2712699999999999</v>
      </c>
      <c r="AD79" s="7"/>
      <c r="AE79" s="6">
        <f>ROUND(SUM(AE70:AE71)+SUM(AE77:AE78),5)</f>
        <v>0</v>
      </c>
      <c r="AF79" s="7"/>
      <c r="AG79" s="6">
        <f>ROUND(SUM(AG70:AG71)+SUM(AG77:AG78),5)</f>
        <v>6000</v>
      </c>
      <c r="AH79" s="7"/>
      <c r="AI79" s="6">
        <f>ROUND((AE79-AG79),5)</f>
        <v>-6000</v>
      </c>
      <c r="AJ79" s="7"/>
      <c r="AK79" s="8">
        <f>ROUND(IF(AG79=0, IF(AE79=0, 0, 1), AE79/AG79),5)</f>
        <v>0</v>
      </c>
      <c r="AL79" s="7"/>
      <c r="AM79" s="6">
        <f>ROUND(SUM(AM70:AM71)+SUM(AM77:AM78),5)</f>
        <v>1004.65</v>
      </c>
      <c r="AN79" s="7"/>
      <c r="AO79" s="6">
        <f>ROUND(SUM(AO70:AO71)+SUM(AO77:AO78),5)</f>
        <v>1500</v>
      </c>
      <c r="AP79" s="7"/>
      <c r="AQ79" s="6">
        <f>ROUND((AM79-AO79),5)</f>
        <v>-495.35</v>
      </c>
      <c r="AR79" s="7"/>
      <c r="AS79" s="8">
        <f>ROUND(IF(AO79=0, IF(AM79=0, 0, 1), AM79/AO79),5)</f>
        <v>0.66976999999999998</v>
      </c>
      <c r="AT79" s="7"/>
      <c r="AU79" s="6">
        <f>ROUND(SUM(AU70:AU71)+SUM(AU77:AU78),5)</f>
        <v>10213.07</v>
      </c>
      <c r="AV79" s="7"/>
      <c r="AW79" s="6">
        <f>ROUND(SUM(AW70:AW71)+SUM(AW77:AW78),5)</f>
        <v>0</v>
      </c>
      <c r="AX79" s="7"/>
      <c r="AY79" s="6">
        <f>ROUND((AU79-AW79),5)</f>
        <v>10213.07</v>
      </c>
      <c r="AZ79" s="7"/>
      <c r="BA79" s="8">
        <f>ROUND(IF(AW79=0, IF(AU79=0, 0, 1), AU79/AW79),5)</f>
        <v>1</v>
      </c>
      <c r="BB79" s="7"/>
      <c r="BC79" s="6">
        <f>ROUND(SUM(BC70:BC71)+SUM(BC77:BC78),5)</f>
        <v>0</v>
      </c>
      <c r="BD79" s="7"/>
      <c r="BE79" s="6">
        <f>ROUND(SUM(BE70:BE71)+SUM(BE77:BE78),5)</f>
        <v>13000</v>
      </c>
      <c r="BF79" s="7"/>
      <c r="BG79" s="6">
        <f>ROUND((BC79-BE79),5)</f>
        <v>-13000</v>
      </c>
      <c r="BH79" s="7"/>
      <c r="BI79" s="8">
        <f>ROUND(IF(BE79=0, IF(BC79=0, 0, 1), BC79/BE79),5)</f>
        <v>0</v>
      </c>
      <c r="BJ79" s="7"/>
      <c r="BK79" s="6">
        <f>ROUND(SUM(BK70:BK71)+SUM(BK77:BK78),5)</f>
        <v>0</v>
      </c>
      <c r="BL79" s="7"/>
      <c r="BM79" s="6">
        <f>ROUND(SUM(BM70:BM71)+SUM(BM77:BM78),5)</f>
        <v>500</v>
      </c>
      <c r="BN79" s="7"/>
      <c r="BO79" s="6">
        <f>ROUND((BK79-BM79),5)</f>
        <v>-500</v>
      </c>
      <c r="BP79" s="7"/>
      <c r="BQ79" s="8">
        <f>ROUND(IF(BM79=0, IF(BK79=0, 0, 1), BK79/BM79),5)</f>
        <v>0</v>
      </c>
      <c r="BR79" s="7"/>
      <c r="BS79" s="6">
        <f>ROUND(SUM(BS70:BS71)+SUM(BS77:BS78),5)</f>
        <v>13392.29</v>
      </c>
      <c r="BT79" s="7"/>
      <c r="BU79" s="6">
        <f>ROUND(SUM(BU70:BU71)+SUM(BU77:BU78),5)</f>
        <v>16000</v>
      </c>
      <c r="BV79" s="7"/>
      <c r="BW79" s="6">
        <f>ROUND((BS79-BU79),5)</f>
        <v>-2607.71</v>
      </c>
      <c r="BX79" s="7"/>
      <c r="BY79" s="8">
        <f>ROUND(IF(BU79=0, IF(BS79=0, 0, 1), BS79/BU79),5)</f>
        <v>0.83701999999999999</v>
      </c>
      <c r="BZ79" s="7"/>
      <c r="CA79" s="6">
        <f>ROUND(SUM(CA70:CA71)+SUM(CA77:CA78),5)</f>
        <v>10137.32</v>
      </c>
      <c r="CB79" s="7"/>
      <c r="CC79" s="6">
        <f>ROUND(SUM(CC70:CC71)+SUM(CC77:CC78),5)</f>
        <v>10000</v>
      </c>
      <c r="CD79" s="7"/>
      <c r="CE79" s="6">
        <f>ROUND((CA79-CC79),5)</f>
        <v>137.32</v>
      </c>
      <c r="CF79" s="7"/>
      <c r="CG79" s="8">
        <f>ROUND(IF(CC79=0, IF(CA79=0, 0, 1), CA79/CC79),5)</f>
        <v>1.01373</v>
      </c>
      <c r="CH79" s="7"/>
      <c r="CI79" s="6">
        <f>ROUND(SUM(CI70:CI71)+SUM(CI77:CI78),5)</f>
        <v>3122.12</v>
      </c>
      <c r="CJ79" s="7"/>
      <c r="CK79" s="6">
        <f>ROUND(SUM(CK70:CK71)+SUM(CK77:CK78),5)</f>
        <v>45000</v>
      </c>
      <c r="CL79" s="7"/>
      <c r="CM79" s="6">
        <f>ROUND((CI79-CK79),5)</f>
        <v>-41877.879999999997</v>
      </c>
      <c r="CN79" s="7"/>
      <c r="CO79" s="8">
        <f>ROUND(IF(CK79=0, IF(CI79=0, 0, 1), CI79/CK79),5)</f>
        <v>6.9379999999999997E-2</v>
      </c>
      <c r="CP79" s="7"/>
      <c r="CQ79" s="6">
        <f>ROUND(SUM(CQ70:CQ71)+SUM(CQ77:CQ78),5)</f>
        <v>74403.88</v>
      </c>
      <c r="CR79" s="7"/>
      <c r="CS79" s="6">
        <f>ROUND(SUM(CS70:CS71)+SUM(CS77:CS78),5)</f>
        <v>13000</v>
      </c>
      <c r="CT79" s="7"/>
      <c r="CU79" s="6">
        <f>ROUND((CQ79-CS79),5)</f>
        <v>61403.88</v>
      </c>
      <c r="CV79" s="7"/>
      <c r="CW79" s="8">
        <f>ROUND(IF(CS79=0, IF(CQ79=0, 0, 1), CQ79/CS79),5)</f>
        <v>5.7233799999999997</v>
      </c>
      <c r="CX79" s="7"/>
      <c r="CY79" s="6">
        <f t="shared" si="59"/>
        <v>126300.93</v>
      </c>
      <c r="CZ79" s="7"/>
      <c r="DA79" s="6">
        <f>ROUND(I79+Q79+Y79+AG79+AO79+AW79+BE79+BM79+BU79+CC79+CK79+CS79,5)</f>
        <v>111000</v>
      </c>
      <c r="DB79" s="7"/>
      <c r="DC79" s="6">
        <f>ROUND((CY79-DA79),5)</f>
        <v>15300.93</v>
      </c>
      <c r="DD79" s="7"/>
      <c r="DE79" s="8">
        <f>ROUND(IF(DA79=0, IF(CY79=0, 0, 1), CY79/DA79),5)</f>
        <v>1.13785</v>
      </c>
    </row>
    <row r="80" spans="1:109" x14ac:dyDescent="0.25">
      <c r="A80" s="2"/>
      <c r="B80" s="2"/>
      <c r="C80" s="2"/>
      <c r="D80" s="2" t="s">
        <v>83</v>
      </c>
      <c r="E80" s="2"/>
      <c r="F80" s="2"/>
      <c r="G80" s="6"/>
      <c r="H80" s="7"/>
      <c r="I80" s="6"/>
      <c r="J80" s="7"/>
      <c r="K80" s="6"/>
      <c r="L80" s="7"/>
      <c r="M80" s="8"/>
      <c r="N80" s="7"/>
      <c r="O80" s="6"/>
      <c r="P80" s="7"/>
      <c r="Q80" s="6"/>
      <c r="R80" s="7"/>
      <c r="S80" s="6"/>
      <c r="T80" s="7"/>
      <c r="U80" s="8"/>
      <c r="V80" s="7"/>
      <c r="W80" s="6"/>
      <c r="X80" s="7"/>
      <c r="Y80" s="6"/>
      <c r="Z80" s="7"/>
      <c r="AA80" s="6"/>
      <c r="AB80" s="7"/>
      <c r="AC80" s="8"/>
      <c r="AD80" s="7"/>
      <c r="AE80" s="6"/>
      <c r="AF80" s="7"/>
      <c r="AG80" s="6"/>
      <c r="AH80" s="7"/>
      <c r="AI80" s="6"/>
      <c r="AJ80" s="7"/>
      <c r="AK80" s="8"/>
      <c r="AL80" s="7"/>
      <c r="AM80" s="6"/>
      <c r="AN80" s="7"/>
      <c r="AO80" s="6"/>
      <c r="AP80" s="7"/>
      <c r="AQ80" s="6"/>
      <c r="AR80" s="7"/>
      <c r="AS80" s="8"/>
      <c r="AT80" s="7"/>
      <c r="AU80" s="6"/>
      <c r="AV80" s="7"/>
      <c r="AW80" s="6"/>
      <c r="AX80" s="7"/>
      <c r="AY80" s="6"/>
      <c r="AZ80" s="7"/>
      <c r="BA80" s="8"/>
      <c r="BB80" s="7"/>
      <c r="BC80" s="6"/>
      <c r="BD80" s="7"/>
      <c r="BE80" s="6"/>
      <c r="BF80" s="7"/>
      <c r="BG80" s="6"/>
      <c r="BH80" s="7"/>
      <c r="BI80" s="8"/>
      <c r="BJ80" s="7"/>
      <c r="BK80" s="6"/>
      <c r="BL80" s="7"/>
      <c r="BM80" s="6"/>
      <c r="BN80" s="7"/>
      <c r="BO80" s="6"/>
      <c r="BP80" s="7"/>
      <c r="BQ80" s="8"/>
      <c r="BR80" s="7"/>
      <c r="BS80" s="6"/>
      <c r="BT80" s="7"/>
      <c r="BU80" s="6"/>
      <c r="BV80" s="7"/>
      <c r="BW80" s="6"/>
      <c r="BX80" s="7"/>
      <c r="BY80" s="8"/>
      <c r="BZ80" s="7"/>
      <c r="CA80" s="6"/>
      <c r="CB80" s="7"/>
      <c r="CC80" s="6"/>
      <c r="CD80" s="7"/>
      <c r="CE80" s="6"/>
      <c r="CF80" s="7"/>
      <c r="CG80" s="8"/>
      <c r="CH80" s="7"/>
      <c r="CI80" s="6"/>
      <c r="CJ80" s="7"/>
      <c r="CK80" s="6"/>
      <c r="CL80" s="7"/>
      <c r="CM80" s="6"/>
      <c r="CN80" s="7"/>
      <c r="CO80" s="8"/>
      <c r="CP80" s="7"/>
      <c r="CQ80" s="6"/>
      <c r="CR80" s="7"/>
      <c r="CS80" s="6"/>
      <c r="CT80" s="7"/>
      <c r="CU80" s="6"/>
      <c r="CV80" s="7"/>
      <c r="CW80" s="8"/>
      <c r="CX80" s="7"/>
      <c r="CY80" s="6"/>
      <c r="CZ80" s="7"/>
      <c r="DA80" s="6"/>
      <c r="DB80" s="7"/>
      <c r="DC80" s="6"/>
      <c r="DD80" s="7"/>
      <c r="DE80" s="8"/>
    </row>
    <row r="81" spans="1:109" x14ac:dyDescent="0.25">
      <c r="A81" s="2"/>
      <c r="B81" s="2"/>
      <c r="C81" s="2"/>
      <c r="D81" s="2"/>
      <c r="E81" s="2" t="s">
        <v>84</v>
      </c>
      <c r="F81" s="2"/>
      <c r="G81" s="6">
        <v>0</v>
      </c>
      <c r="H81" s="7"/>
      <c r="I81" s="6">
        <v>0</v>
      </c>
      <c r="J81" s="7"/>
      <c r="K81" s="6">
        <f>ROUND((G81-I81),5)</f>
        <v>0</v>
      </c>
      <c r="L81" s="7"/>
      <c r="M81" s="8">
        <f>ROUND(IF(I81=0, IF(G81=0, 0, 1), G81/I81),5)</f>
        <v>0</v>
      </c>
      <c r="N81" s="7"/>
      <c r="O81" s="6">
        <v>4206.25</v>
      </c>
      <c r="P81" s="7"/>
      <c r="Q81" s="6">
        <v>0</v>
      </c>
      <c r="R81" s="7"/>
      <c r="S81" s="6">
        <f>ROUND((O81-Q81),5)</f>
        <v>4206.25</v>
      </c>
      <c r="T81" s="7"/>
      <c r="U81" s="8">
        <f>ROUND(IF(Q81=0, IF(O81=0, 0, 1), O81/Q81),5)</f>
        <v>1</v>
      </c>
      <c r="V81" s="7"/>
      <c r="W81" s="6">
        <v>0</v>
      </c>
      <c r="X81" s="7"/>
      <c r="Y81" s="6">
        <v>0</v>
      </c>
      <c r="Z81" s="7"/>
      <c r="AA81" s="6">
        <f>ROUND((W81-Y81),5)</f>
        <v>0</v>
      </c>
      <c r="AB81" s="7"/>
      <c r="AC81" s="8">
        <f>ROUND(IF(Y81=0, IF(W81=0, 0, 1), W81/Y81),5)</f>
        <v>0</v>
      </c>
      <c r="AD81" s="7"/>
      <c r="AE81" s="6">
        <v>0</v>
      </c>
      <c r="AF81" s="7"/>
      <c r="AG81" s="6">
        <v>0</v>
      </c>
      <c r="AH81" s="7"/>
      <c r="AI81" s="6">
        <f>ROUND((AE81-AG81),5)</f>
        <v>0</v>
      </c>
      <c r="AJ81" s="7"/>
      <c r="AK81" s="8">
        <f>ROUND(IF(AG81=0, IF(AE81=0, 0, 1), AE81/AG81),5)</f>
        <v>0</v>
      </c>
      <c r="AL81" s="7"/>
      <c r="AM81" s="6">
        <v>0</v>
      </c>
      <c r="AN81" s="7"/>
      <c r="AO81" s="6">
        <v>4000</v>
      </c>
      <c r="AP81" s="7"/>
      <c r="AQ81" s="6">
        <f>ROUND((AM81-AO81),5)</f>
        <v>-4000</v>
      </c>
      <c r="AR81" s="7"/>
      <c r="AS81" s="8">
        <f>ROUND(IF(AO81=0, IF(AM81=0, 0, 1), AM81/AO81),5)</f>
        <v>0</v>
      </c>
      <c r="AT81" s="7"/>
      <c r="AU81" s="6">
        <v>0</v>
      </c>
      <c r="AV81" s="7"/>
      <c r="AW81" s="6">
        <v>0</v>
      </c>
      <c r="AX81" s="7"/>
      <c r="AY81" s="6">
        <f>ROUND((AU81-AW81),5)</f>
        <v>0</v>
      </c>
      <c r="AZ81" s="7"/>
      <c r="BA81" s="8">
        <f>ROUND(IF(AW81=0, IF(AU81=0, 0, 1), AU81/AW81),5)</f>
        <v>0</v>
      </c>
      <c r="BB81" s="7"/>
      <c r="BC81" s="6">
        <v>0</v>
      </c>
      <c r="BD81" s="7"/>
      <c r="BE81" s="6">
        <v>0</v>
      </c>
      <c r="BF81" s="7"/>
      <c r="BG81" s="6">
        <f>ROUND((BC81-BE81),5)</f>
        <v>0</v>
      </c>
      <c r="BH81" s="7"/>
      <c r="BI81" s="8">
        <f>ROUND(IF(BE81=0, IF(BC81=0, 0, 1), BC81/BE81),5)</f>
        <v>0</v>
      </c>
      <c r="BJ81" s="7"/>
      <c r="BK81" s="6">
        <v>0</v>
      </c>
      <c r="BL81" s="7"/>
      <c r="BM81" s="6">
        <v>0</v>
      </c>
      <c r="BN81" s="7"/>
      <c r="BO81" s="6">
        <f>ROUND((BK81-BM81),5)</f>
        <v>0</v>
      </c>
      <c r="BP81" s="7"/>
      <c r="BQ81" s="8">
        <f>ROUND(IF(BM81=0, IF(BK81=0, 0, 1), BK81/BM81),5)</f>
        <v>0</v>
      </c>
      <c r="BR81" s="7"/>
      <c r="BS81" s="6">
        <v>0</v>
      </c>
      <c r="BT81" s="7"/>
      <c r="BU81" s="6">
        <v>0</v>
      </c>
      <c r="BV81" s="7"/>
      <c r="BW81" s="6">
        <f>ROUND((BS81-BU81),5)</f>
        <v>0</v>
      </c>
      <c r="BX81" s="7"/>
      <c r="BY81" s="8">
        <f>ROUND(IF(BU81=0, IF(BS81=0, 0, 1), BS81/BU81),5)</f>
        <v>0</v>
      </c>
      <c r="BZ81" s="7"/>
      <c r="CA81" s="6">
        <v>0</v>
      </c>
      <c r="CB81" s="7"/>
      <c r="CC81" s="6">
        <v>0</v>
      </c>
      <c r="CD81" s="7"/>
      <c r="CE81" s="6">
        <f>ROUND((CA81-CC81),5)</f>
        <v>0</v>
      </c>
      <c r="CF81" s="7"/>
      <c r="CG81" s="8">
        <f>ROUND(IF(CC81=0, IF(CA81=0, 0, 1), CA81/CC81),5)</f>
        <v>0</v>
      </c>
      <c r="CH81" s="7"/>
      <c r="CI81" s="6">
        <v>0</v>
      </c>
      <c r="CJ81" s="7"/>
      <c r="CK81" s="6">
        <v>0</v>
      </c>
      <c r="CL81" s="7"/>
      <c r="CM81" s="6">
        <f>ROUND((CI81-CK81),5)</f>
        <v>0</v>
      </c>
      <c r="CN81" s="7"/>
      <c r="CO81" s="8">
        <f>ROUND(IF(CK81=0, IF(CI81=0, 0, 1), CI81/CK81),5)</f>
        <v>0</v>
      </c>
      <c r="CP81" s="7"/>
      <c r="CQ81" s="6">
        <v>0</v>
      </c>
      <c r="CR81" s="7"/>
      <c r="CS81" s="6">
        <v>0</v>
      </c>
      <c r="CT81" s="7"/>
      <c r="CU81" s="6">
        <f>ROUND((CQ81-CS81),5)</f>
        <v>0</v>
      </c>
      <c r="CV81" s="7"/>
      <c r="CW81" s="8">
        <f>ROUND(IF(CS81=0, IF(CQ81=0, 0, 1), CQ81/CS81),5)</f>
        <v>0</v>
      </c>
      <c r="CX81" s="7"/>
      <c r="CY81" s="6">
        <f>ROUND(G81+O81+W81+AE81+AM81+AU81+BC81+BK81+BS81+CA81+CI81+CQ81,5)</f>
        <v>4206.25</v>
      </c>
      <c r="CZ81" s="7"/>
      <c r="DA81" s="6">
        <f>ROUND(I81+Q81+Y81+AG81+AO81+AW81+BE81+BM81+BU81+CC81+CK81+CS81,5)</f>
        <v>4000</v>
      </c>
      <c r="DB81" s="7"/>
      <c r="DC81" s="6">
        <f>ROUND((CY81-DA81),5)</f>
        <v>206.25</v>
      </c>
      <c r="DD81" s="7"/>
      <c r="DE81" s="8">
        <f>ROUND(IF(DA81=0, IF(CY81=0, 0, 1), CY81/DA81),5)</f>
        <v>1.0515600000000001</v>
      </c>
    </row>
    <row r="82" spans="1:109" x14ac:dyDescent="0.25">
      <c r="A82" s="2"/>
      <c r="B82" s="2"/>
      <c r="C82" s="2"/>
      <c r="D82" s="2"/>
      <c r="E82" s="2" t="s">
        <v>85</v>
      </c>
      <c r="F82" s="2"/>
      <c r="G82" s="6">
        <v>0</v>
      </c>
      <c r="H82" s="7"/>
      <c r="I82" s="6">
        <v>0</v>
      </c>
      <c r="J82" s="7"/>
      <c r="K82" s="6">
        <f>ROUND((G82-I82),5)</f>
        <v>0</v>
      </c>
      <c r="L82" s="7"/>
      <c r="M82" s="8">
        <f>ROUND(IF(I82=0, IF(G82=0, 0, 1), G82/I82),5)</f>
        <v>0</v>
      </c>
      <c r="N82" s="7"/>
      <c r="O82" s="6">
        <v>1289.96</v>
      </c>
      <c r="P82" s="7"/>
      <c r="Q82" s="6">
        <v>1150</v>
      </c>
      <c r="R82" s="7"/>
      <c r="S82" s="6">
        <f>ROUND((O82-Q82),5)</f>
        <v>139.96</v>
      </c>
      <c r="T82" s="7"/>
      <c r="U82" s="8">
        <f>ROUND(IF(Q82=0, IF(O82=0, 0, 1), O82/Q82),5)</f>
        <v>1.1216999999999999</v>
      </c>
      <c r="V82" s="7"/>
      <c r="W82" s="6">
        <v>1144.98</v>
      </c>
      <c r="X82" s="7"/>
      <c r="Y82" s="6">
        <v>1150</v>
      </c>
      <c r="Z82" s="7"/>
      <c r="AA82" s="6">
        <f>ROUND((W82-Y82),5)</f>
        <v>-5.0199999999999996</v>
      </c>
      <c r="AB82" s="7"/>
      <c r="AC82" s="8">
        <f>ROUND(IF(Y82=0, IF(W82=0, 0, 1), W82/Y82),5)</f>
        <v>0.99563000000000001</v>
      </c>
      <c r="AD82" s="7"/>
      <c r="AE82" s="6">
        <v>1144.98</v>
      </c>
      <c r="AF82" s="7"/>
      <c r="AG82" s="6">
        <v>1150</v>
      </c>
      <c r="AH82" s="7"/>
      <c r="AI82" s="6">
        <f>ROUND((AE82-AG82),5)</f>
        <v>-5.0199999999999996</v>
      </c>
      <c r="AJ82" s="7"/>
      <c r="AK82" s="8">
        <f>ROUND(IF(AG82=0, IF(AE82=0, 0, 1), AE82/AG82),5)</f>
        <v>0.99563000000000001</v>
      </c>
      <c r="AL82" s="7"/>
      <c r="AM82" s="6">
        <v>1144.98</v>
      </c>
      <c r="AN82" s="7"/>
      <c r="AO82" s="6">
        <v>1150</v>
      </c>
      <c r="AP82" s="7"/>
      <c r="AQ82" s="6">
        <f>ROUND((AM82-AO82),5)</f>
        <v>-5.0199999999999996</v>
      </c>
      <c r="AR82" s="7"/>
      <c r="AS82" s="8">
        <f>ROUND(IF(AO82=0, IF(AM82=0, 0, 1), AM82/AO82),5)</f>
        <v>0.99563000000000001</v>
      </c>
      <c r="AT82" s="7"/>
      <c r="AU82" s="6">
        <v>1144.98</v>
      </c>
      <c r="AV82" s="7"/>
      <c r="AW82" s="6">
        <v>1150</v>
      </c>
      <c r="AX82" s="7"/>
      <c r="AY82" s="6">
        <f>ROUND((AU82-AW82),5)</f>
        <v>-5.0199999999999996</v>
      </c>
      <c r="AZ82" s="7"/>
      <c r="BA82" s="8">
        <f>ROUND(IF(AW82=0, IF(AU82=0, 0, 1), AU82/AW82),5)</f>
        <v>0.99563000000000001</v>
      </c>
      <c r="BB82" s="7"/>
      <c r="BC82" s="6">
        <v>1144.98</v>
      </c>
      <c r="BD82" s="7"/>
      <c r="BE82" s="6">
        <v>1150</v>
      </c>
      <c r="BF82" s="7"/>
      <c r="BG82" s="6">
        <f>ROUND((BC82-BE82),5)</f>
        <v>-5.0199999999999996</v>
      </c>
      <c r="BH82" s="7"/>
      <c r="BI82" s="8">
        <f>ROUND(IF(BE82=0, IF(BC82=0, 0, 1), BC82/BE82),5)</f>
        <v>0.99563000000000001</v>
      </c>
      <c r="BJ82" s="7"/>
      <c r="BK82" s="6">
        <v>0</v>
      </c>
      <c r="BL82" s="7"/>
      <c r="BM82" s="6">
        <v>1150</v>
      </c>
      <c r="BN82" s="7"/>
      <c r="BO82" s="6">
        <f>ROUND((BK82-BM82),5)</f>
        <v>-1150</v>
      </c>
      <c r="BP82" s="7"/>
      <c r="BQ82" s="8">
        <f>ROUND(IF(BM82=0, IF(BK82=0, 0, 1), BK82/BM82),5)</f>
        <v>0</v>
      </c>
      <c r="BR82" s="7"/>
      <c r="BS82" s="6">
        <v>2289.96</v>
      </c>
      <c r="BT82" s="7"/>
      <c r="BU82" s="6">
        <v>1150</v>
      </c>
      <c r="BV82" s="7"/>
      <c r="BW82" s="6">
        <f>ROUND((BS82-BU82),5)</f>
        <v>1139.96</v>
      </c>
      <c r="BX82" s="7"/>
      <c r="BY82" s="8">
        <f>ROUND(IF(BU82=0, IF(BS82=0, 0, 1), BS82/BU82),5)</f>
        <v>1.9912700000000001</v>
      </c>
      <c r="BZ82" s="7"/>
      <c r="CA82" s="6">
        <v>1144.98</v>
      </c>
      <c r="CB82" s="7"/>
      <c r="CC82" s="6">
        <v>1150</v>
      </c>
      <c r="CD82" s="7"/>
      <c r="CE82" s="6">
        <f>ROUND((CA82-CC82),5)</f>
        <v>-5.0199999999999996</v>
      </c>
      <c r="CF82" s="7"/>
      <c r="CG82" s="8">
        <f>ROUND(IF(CC82=0, IF(CA82=0, 0, 1), CA82/CC82),5)</f>
        <v>0.99563000000000001</v>
      </c>
      <c r="CH82" s="7"/>
      <c r="CI82" s="6">
        <v>1144.98</v>
      </c>
      <c r="CJ82" s="7"/>
      <c r="CK82" s="6">
        <v>1150</v>
      </c>
      <c r="CL82" s="7"/>
      <c r="CM82" s="6">
        <f>ROUND((CI82-CK82),5)</f>
        <v>-5.0199999999999996</v>
      </c>
      <c r="CN82" s="7"/>
      <c r="CO82" s="8">
        <f>ROUND(IF(CK82=0, IF(CI82=0, 0, 1), CI82/CK82),5)</f>
        <v>0.99563000000000001</v>
      </c>
      <c r="CP82" s="7"/>
      <c r="CQ82" s="6">
        <v>2289.96</v>
      </c>
      <c r="CR82" s="7"/>
      <c r="CS82" s="6">
        <v>1150</v>
      </c>
      <c r="CT82" s="7"/>
      <c r="CU82" s="6">
        <f>ROUND((CQ82-CS82),5)</f>
        <v>1139.96</v>
      </c>
      <c r="CV82" s="7"/>
      <c r="CW82" s="8">
        <f>ROUND(IF(CS82=0, IF(CQ82=0, 0, 1), CQ82/CS82),5)</f>
        <v>1.9912700000000001</v>
      </c>
      <c r="CX82" s="7"/>
      <c r="CY82" s="6">
        <f>ROUND(G82+O82+W82+AE82+AM82+AU82+BC82+BK82+BS82+CA82+CI82+CQ82,5)</f>
        <v>13884.74</v>
      </c>
      <c r="CZ82" s="7"/>
      <c r="DA82" s="6">
        <f>ROUND(I82+Q82+Y82+AG82+AO82+AW82+BE82+BM82+BU82+CC82+CK82+CS82,5)</f>
        <v>12650</v>
      </c>
      <c r="DB82" s="7"/>
      <c r="DC82" s="6">
        <f>ROUND((CY82-DA82),5)</f>
        <v>1234.74</v>
      </c>
      <c r="DD82" s="7"/>
      <c r="DE82" s="8">
        <f>ROUND(IF(DA82=0, IF(CY82=0, 0, 1), CY82/DA82),5)</f>
        <v>1.09761</v>
      </c>
    </row>
    <row r="83" spans="1:109" x14ac:dyDescent="0.25">
      <c r="A83" s="2"/>
      <c r="B83" s="2"/>
      <c r="C83" s="2"/>
      <c r="D83" s="2"/>
      <c r="E83" s="2" t="s">
        <v>86</v>
      </c>
      <c r="F83" s="2"/>
      <c r="G83" s="6"/>
      <c r="H83" s="7"/>
      <c r="I83" s="6"/>
      <c r="J83" s="7"/>
      <c r="K83" s="6"/>
      <c r="L83" s="7"/>
      <c r="M83" s="8"/>
      <c r="N83" s="7"/>
      <c r="O83" s="6"/>
      <c r="P83" s="7"/>
      <c r="Q83" s="6"/>
      <c r="R83" s="7"/>
      <c r="S83" s="6"/>
      <c r="T83" s="7"/>
      <c r="U83" s="8"/>
      <c r="V83" s="7"/>
      <c r="W83" s="6"/>
      <c r="X83" s="7"/>
      <c r="Y83" s="6"/>
      <c r="Z83" s="7"/>
      <c r="AA83" s="6"/>
      <c r="AB83" s="7"/>
      <c r="AC83" s="8"/>
      <c r="AD83" s="7"/>
      <c r="AE83" s="6"/>
      <c r="AF83" s="7"/>
      <c r="AG83" s="6"/>
      <c r="AH83" s="7"/>
      <c r="AI83" s="6"/>
      <c r="AJ83" s="7"/>
      <c r="AK83" s="8"/>
      <c r="AL83" s="7"/>
      <c r="AM83" s="6"/>
      <c r="AN83" s="7"/>
      <c r="AO83" s="6"/>
      <c r="AP83" s="7"/>
      <c r="AQ83" s="6"/>
      <c r="AR83" s="7"/>
      <c r="AS83" s="8"/>
      <c r="AT83" s="7"/>
      <c r="AU83" s="6"/>
      <c r="AV83" s="7"/>
      <c r="AW83" s="6"/>
      <c r="AX83" s="7"/>
      <c r="AY83" s="6"/>
      <c r="AZ83" s="7"/>
      <c r="BA83" s="8"/>
      <c r="BB83" s="7"/>
      <c r="BC83" s="6"/>
      <c r="BD83" s="7"/>
      <c r="BE83" s="6"/>
      <c r="BF83" s="7"/>
      <c r="BG83" s="6"/>
      <c r="BH83" s="7"/>
      <c r="BI83" s="8"/>
      <c r="BJ83" s="7"/>
      <c r="BK83" s="6"/>
      <c r="BL83" s="7"/>
      <c r="BM83" s="6"/>
      <c r="BN83" s="7"/>
      <c r="BO83" s="6"/>
      <c r="BP83" s="7"/>
      <c r="BQ83" s="8"/>
      <c r="BR83" s="7"/>
      <c r="BS83" s="6"/>
      <c r="BT83" s="7"/>
      <c r="BU83" s="6"/>
      <c r="BV83" s="7"/>
      <c r="BW83" s="6"/>
      <c r="BX83" s="7"/>
      <c r="BY83" s="8"/>
      <c r="BZ83" s="7"/>
      <c r="CA83" s="6"/>
      <c r="CB83" s="7"/>
      <c r="CC83" s="6"/>
      <c r="CD83" s="7"/>
      <c r="CE83" s="6"/>
      <c r="CF83" s="7"/>
      <c r="CG83" s="8"/>
      <c r="CH83" s="7"/>
      <c r="CI83" s="6"/>
      <c r="CJ83" s="7"/>
      <c r="CK83" s="6"/>
      <c r="CL83" s="7"/>
      <c r="CM83" s="6"/>
      <c r="CN83" s="7"/>
      <c r="CO83" s="8"/>
      <c r="CP83" s="7"/>
      <c r="CQ83" s="6"/>
      <c r="CR83" s="7"/>
      <c r="CS83" s="6"/>
      <c r="CT83" s="7"/>
      <c r="CU83" s="6"/>
      <c r="CV83" s="7"/>
      <c r="CW83" s="8"/>
      <c r="CX83" s="7"/>
      <c r="CY83" s="6"/>
      <c r="CZ83" s="7"/>
      <c r="DA83" s="6"/>
      <c r="DB83" s="7"/>
      <c r="DC83" s="6"/>
      <c r="DD83" s="7"/>
      <c r="DE83" s="8"/>
    </row>
    <row r="84" spans="1:109" x14ac:dyDescent="0.25">
      <c r="A84" s="2"/>
      <c r="B84" s="2"/>
      <c r="C84" s="2"/>
      <c r="D84" s="2"/>
      <c r="E84" s="2"/>
      <c r="F84" s="2" t="s">
        <v>87</v>
      </c>
      <c r="G84" s="6">
        <v>110.56</v>
      </c>
      <c r="H84" s="7"/>
      <c r="I84" s="6">
        <v>100</v>
      </c>
      <c r="J84" s="7"/>
      <c r="K84" s="6">
        <f>ROUND((G84-I84),5)</f>
        <v>10.56</v>
      </c>
      <c r="L84" s="7"/>
      <c r="M84" s="8">
        <f>ROUND(IF(I84=0, IF(G84=0, 0, 1), G84/I84),5)</f>
        <v>1.1055999999999999</v>
      </c>
      <c r="N84" s="7"/>
      <c r="O84" s="6">
        <v>133.69999999999999</v>
      </c>
      <c r="P84" s="7"/>
      <c r="Q84" s="6">
        <v>100</v>
      </c>
      <c r="R84" s="7"/>
      <c r="S84" s="6">
        <f>ROUND((O84-Q84),5)</f>
        <v>33.700000000000003</v>
      </c>
      <c r="T84" s="7"/>
      <c r="U84" s="8">
        <f>ROUND(IF(Q84=0, IF(O84=0, 0, 1), O84/Q84),5)</f>
        <v>1.337</v>
      </c>
      <c r="V84" s="7"/>
      <c r="W84" s="6">
        <v>102.37</v>
      </c>
      <c r="X84" s="7"/>
      <c r="Y84" s="6">
        <v>100</v>
      </c>
      <c r="Z84" s="7"/>
      <c r="AA84" s="6">
        <f>ROUND((W84-Y84),5)</f>
        <v>2.37</v>
      </c>
      <c r="AB84" s="7"/>
      <c r="AC84" s="8">
        <f>ROUND(IF(Y84=0, IF(W84=0, 0, 1), W84/Y84),5)</f>
        <v>1.0237000000000001</v>
      </c>
      <c r="AD84" s="7"/>
      <c r="AE84" s="6">
        <v>52.74</v>
      </c>
      <c r="AF84" s="7"/>
      <c r="AG84" s="6">
        <v>100</v>
      </c>
      <c r="AH84" s="7"/>
      <c r="AI84" s="6">
        <f>ROUND((AE84-AG84),5)</f>
        <v>-47.26</v>
      </c>
      <c r="AJ84" s="7"/>
      <c r="AK84" s="8">
        <f>ROUND(IF(AG84=0, IF(AE84=0, 0, 1), AE84/AG84),5)</f>
        <v>0.52739999999999998</v>
      </c>
      <c r="AL84" s="7"/>
      <c r="AM84" s="6">
        <v>53.36</v>
      </c>
      <c r="AN84" s="7"/>
      <c r="AO84" s="6">
        <v>100</v>
      </c>
      <c r="AP84" s="7"/>
      <c r="AQ84" s="6">
        <f>ROUND((AM84-AO84),5)</f>
        <v>-46.64</v>
      </c>
      <c r="AR84" s="7"/>
      <c r="AS84" s="8">
        <f>ROUND(IF(AO84=0, IF(AM84=0, 0, 1), AM84/AO84),5)</f>
        <v>0.53359999999999996</v>
      </c>
      <c r="AT84" s="7"/>
      <c r="AU84" s="6">
        <v>48.9</v>
      </c>
      <c r="AV84" s="7"/>
      <c r="AW84" s="6">
        <v>100</v>
      </c>
      <c r="AX84" s="7"/>
      <c r="AY84" s="6">
        <f>ROUND((AU84-AW84),5)</f>
        <v>-51.1</v>
      </c>
      <c r="AZ84" s="7"/>
      <c r="BA84" s="8">
        <f>ROUND(IF(AW84=0, IF(AU84=0, 0, 1), AU84/AW84),5)</f>
        <v>0.48899999999999999</v>
      </c>
      <c r="BB84" s="7"/>
      <c r="BC84" s="6">
        <v>53.03</v>
      </c>
      <c r="BD84" s="7"/>
      <c r="BE84" s="6">
        <v>100</v>
      </c>
      <c r="BF84" s="7"/>
      <c r="BG84" s="6">
        <f>ROUND((BC84-BE84),5)</f>
        <v>-46.97</v>
      </c>
      <c r="BH84" s="7"/>
      <c r="BI84" s="8">
        <f>ROUND(IF(BE84=0, IF(BC84=0, 0, 1), BC84/BE84),5)</f>
        <v>0.53029999999999999</v>
      </c>
      <c r="BJ84" s="7"/>
      <c r="BK84" s="6">
        <v>53.67</v>
      </c>
      <c r="BL84" s="7"/>
      <c r="BM84" s="6">
        <v>100</v>
      </c>
      <c r="BN84" s="7"/>
      <c r="BO84" s="6">
        <f>ROUND((BK84-BM84),5)</f>
        <v>-46.33</v>
      </c>
      <c r="BP84" s="7"/>
      <c r="BQ84" s="8">
        <f>ROUND(IF(BM84=0, IF(BK84=0, 0, 1), BK84/BM84),5)</f>
        <v>0.53669999999999995</v>
      </c>
      <c r="BR84" s="7"/>
      <c r="BS84" s="6">
        <v>54.27</v>
      </c>
      <c r="BT84" s="7"/>
      <c r="BU84" s="6">
        <v>100</v>
      </c>
      <c r="BV84" s="7"/>
      <c r="BW84" s="6">
        <f>ROUND((BS84-BU84),5)</f>
        <v>-45.73</v>
      </c>
      <c r="BX84" s="7"/>
      <c r="BY84" s="8">
        <f>ROUND(IF(BU84=0, IF(BS84=0, 0, 1), BS84/BU84),5)</f>
        <v>0.54269999999999996</v>
      </c>
      <c r="BZ84" s="7"/>
      <c r="CA84" s="6">
        <v>59.97</v>
      </c>
      <c r="CB84" s="7"/>
      <c r="CC84" s="6">
        <v>100</v>
      </c>
      <c r="CD84" s="7"/>
      <c r="CE84" s="6">
        <f>ROUND((CA84-CC84),5)</f>
        <v>-40.03</v>
      </c>
      <c r="CF84" s="7"/>
      <c r="CG84" s="8">
        <f>ROUND(IF(CC84=0, IF(CA84=0, 0, 1), CA84/CC84),5)</f>
        <v>0.59970000000000001</v>
      </c>
      <c r="CH84" s="7"/>
      <c r="CI84" s="6">
        <v>65.099999999999994</v>
      </c>
      <c r="CJ84" s="7"/>
      <c r="CK84" s="6">
        <v>100</v>
      </c>
      <c r="CL84" s="7"/>
      <c r="CM84" s="6">
        <f>ROUND((CI84-CK84),5)</f>
        <v>-34.9</v>
      </c>
      <c r="CN84" s="7"/>
      <c r="CO84" s="8">
        <f>ROUND(IF(CK84=0, IF(CI84=0, 0, 1), CI84/CK84),5)</f>
        <v>0.65100000000000002</v>
      </c>
      <c r="CP84" s="7"/>
      <c r="CQ84" s="6">
        <v>68.94</v>
      </c>
      <c r="CR84" s="7"/>
      <c r="CS84" s="6">
        <v>100</v>
      </c>
      <c r="CT84" s="7"/>
      <c r="CU84" s="6">
        <f>ROUND((CQ84-CS84),5)</f>
        <v>-31.06</v>
      </c>
      <c r="CV84" s="7"/>
      <c r="CW84" s="8">
        <f>ROUND(IF(CS84=0, IF(CQ84=0, 0, 1), CQ84/CS84),5)</f>
        <v>0.68940000000000001</v>
      </c>
      <c r="CX84" s="7"/>
      <c r="CY84" s="6">
        <f>ROUND(G84+O84+W84+AE84+AM84+AU84+BC84+BK84+BS84+CA84+CI84+CQ84,5)</f>
        <v>856.61</v>
      </c>
      <c r="CZ84" s="7"/>
      <c r="DA84" s="6">
        <f>ROUND(I84+Q84+Y84+AG84+AO84+AW84+BE84+BM84+BU84+CC84+CK84+CS84,5)</f>
        <v>1200</v>
      </c>
      <c r="DB84" s="7"/>
      <c r="DC84" s="6">
        <f>ROUND((CY84-DA84),5)</f>
        <v>-343.39</v>
      </c>
      <c r="DD84" s="7"/>
      <c r="DE84" s="8">
        <f>ROUND(IF(DA84=0, IF(CY84=0, 0, 1), CY84/DA84),5)</f>
        <v>0.71384000000000003</v>
      </c>
    </row>
    <row r="85" spans="1:109" x14ac:dyDescent="0.25">
      <c r="A85" s="2"/>
      <c r="B85" s="2"/>
      <c r="C85" s="2"/>
      <c r="D85" s="2"/>
      <c r="E85" s="2"/>
      <c r="F85" s="2" t="s">
        <v>88</v>
      </c>
      <c r="G85" s="6">
        <v>31.15</v>
      </c>
      <c r="H85" s="7"/>
      <c r="I85" s="6">
        <v>0</v>
      </c>
      <c r="J85" s="7"/>
      <c r="K85" s="6">
        <f>ROUND((G85-I85),5)</f>
        <v>31.15</v>
      </c>
      <c r="L85" s="7"/>
      <c r="M85" s="8">
        <f>ROUND(IF(I85=0, IF(G85=0, 0, 1), G85/I85),5)</f>
        <v>1</v>
      </c>
      <c r="N85" s="7"/>
      <c r="O85" s="6">
        <v>15.8</v>
      </c>
      <c r="P85" s="7"/>
      <c r="Q85" s="6">
        <v>15</v>
      </c>
      <c r="R85" s="7"/>
      <c r="S85" s="6">
        <f>ROUND((O85-Q85),5)</f>
        <v>0.8</v>
      </c>
      <c r="T85" s="7"/>
      <c r="U85" s="8">
        <f>ROUND(IF(Q85=0, IF(O85=0, 0, 1), O85/Q85),5)</f>
        <v>1.0533300000000001</v>
      </c>
      <c r="V85" s="7"/>
      <c r="W85" s="6">
        <v>15.8</v>
      </c>
      <c r="X85" s="7"/>
      <c r="Y85" s="6">
        <v>25</v>
      </c>
      <c r="Z85" s="7"/>
      <c r="AA85" s="6">
        <f>ROUND((W85-Y85),5)</f>
        <v>-9.1999999999999993</v>
      </c>
      <c r="AB85" s="7"/>
      <c r="AC85" s="8">
        <f>ROUND(IF(Y85=0, IF(W85=0, 0, 1), W85/Y85),5)</f>
        <v>0.63200000000000001</v>
      </c>
      <c r="AD85" s="7"/>
      <c r="AE85" s="6">
        <v>78.72</v>
      </c>
      <c r="AF85" s="7"/>
      <c r="AG85" s="6">
        <v>0</v>
      </c>
      <c r="AH85" s="7"/>
      <c r="AI85" s="6">
        <f>ROUND((AE85-AG85),5)</f>
        <v>78.72</v>
      </c>
      <c r="AJ85" s="7"/>
      <c r="AK85" s="8">
        <f>ROUND(IF(AG85=0, IF(AE85=0, 0, 1), AE85/AG85),5)</f>
        <v>1</v>
      </c>
      <c r="AL85" s="7"/>
      <c r="AM85" s="6">
        <v>15.8</v>
      </c>
      <c r="AN85" s="7"/>
      <c r="AO85" s="6">
        <v>0</v>
      </c>
      <c r="AP85" s="7"/>
      <c r="AQ85" s="6">
        <f>ROUND((AM85-AO85),5)</f>
        <v>15.8</v>
      </c>
      <c r="AR85" s="7"/>
      <c r="AS85" s="8">
        <f>ROUND(IF(AO85=0, IF(AM85=0, 0, 1), AM85/AO85),5)</f>
        <v>1</v>
      </c>
      <c r="AT85" s="7"/>
      <c r="AU85" s="6">
        <v>15.8</v>
      </c>
      <c r="AV85" s="7"/>
      <c r="AW85" s="6">
        <v>35</v>
      </c>
      <c r="AX85" s="7"/>
      <c r="AY85" s="6">
        <f>ROUND((AU85-AW85),5)</f>
        <v>-19.2</v>
      </c>
      <c r="AZ85" s="7"/>
      <c r="BA85" s="8">
        <f>ROUND(IF(AW85=0, IF(AU85=0, 0, 1), AU85/AW85),5)</f>
        <v>0.45143</v>
      </c>
      <c r="BB85" s="7"/>
      <c r="BC85" s="6">
        <v>45.22</v>
      </c>
      <c r="BD85" s="7"/>
      <c r="BE85" s="6">
        <v>20</v>
      </c>
      <c r="BF85" s="7"/>
      <c r="BG85" s="6">
        <f>ROUND((BC85-BE85),5)</f>
        <v>25.22</v>
      </c>
      <c r="BH85" s="7"/>
      <c r="BI85" s="8">
        <f>ROUND(IF(BE85=0, IF(BC85=0, 0, 1), BC85/BE85),5)</f>
        <v>2.2610000000000001</v>
      </c>
      <c r="BJ85" s="7"/>
      <c r="BK85" s="6">
        <v>79.11</v>
      </c>
      <c r="BL85" s="7"/>
      <c r="BM85" s="6">
        <v>100</v>
      </c>
      <c r="BN85" s="7"/>
      <c r="BO85" s="6">
        <f>ROUND((BK85-BM85),5)</f>
        <v>-20.89</v>
      </c>
      <c r="BP85" s="7"/>
      <c r="BQ85" s="8">
        <f>ROUND(IF(BM85=0, IF(BK85=0, 0, 1), BK85/BM85),5)</f>
        <v>0.79110000000000003</v>
      </c>
      <c r="BR85" s="7"/>
      <c r="BS85" s="6">
        <v>55</v>
      </c>
      <c r="BT85" s="7"/>
      <c r="BU85" s="6">
        <v>0</v>
      </c>
      <c r="BV85" s="7"/>
      <c r="BW85" s="6">
        <f>ROUND((BS85-BU85),5)</f>
        <v>55</v>
      </c>
      <c r="BX85" s="7"/>
      <c r="BY85" s="8">
        <f>ROUND(IF(BU85=0, IF(BS85=0, 0, 1), BS85/BU85),5)</f>
        <v>1</v>
      </c>
      <c r="BZ85" s="7"/>
      <c r="CA85" s="6">
        <v>61.3</v>
      </c>
      <c r="CB85" s="7"/>
      <c r="CC85" s="6">
        <v>50</v>
      </c>
      <c r="CD85" s="7"/>
      <c r="CE85" s="6">
        <f>ROUND((CA85-CC85),5)</f>
        <v>11.3</v>
      </c>
      <c r="CF85" s="7"/>
      <c r="CG85" s="8">
        <f>ROUND(IF(CC85=0, IF(CA85=0, 0, 1), CA85/CC85),5)</f>
        <v>1.226</v>
      </c>
      <c r="CH85" s="7"/>
      <c r="CI85" s="6">
        <v>15.8</v>
      </c>
      <c r="CJ85" s="7"/>
      <c r="CK85" s="6">
        <v>40</v>
      </c>
      <c r="CL85" s="7"/>
      <c r="CM85" s="6">
        <f>ROUND((CI85-CK85),5)</f>
        <v>-24.2</v>
      </c>
      <c r="CN85" s="7"/>
      <c r="CO85" s="8">
        <f>ROUND(IF(CK85=0, IF(CI85=0, 0, 1), CI85/CK85),5)</f>
        <v>0.39500000000000002</v>
      </c>
      <c r="CP85" s="7"/>
      <c r="CQ85" s="6">
        <v>15.8</v>
      </c>
      <c r="CR85" s="7"/>
      <c r="CS85" s="6">
        <v>15</v>
      </c>
      <c r="CT85" s="7"/>
      <c r="CU85" s="6">
        <f>ROUND((CQ85-CS85),5)</f>
        <v>0.8</v>
      </c>
      <c r="CV85" s="7"/>
      <c r="CW85" s="8">
        <f>ROUND(IF(CS85=0, IF(CQ85=0, 0, 1), CQ85/CS85),5)</f>
        <v>1.0533300000000001</v>
      </c>
      <c r="CX85" s="7"/>
      <c r="CY85" s="6">
        <f>ROUND(G85+O85+W85+AE85+AM85+AU85+BC85+BK85+BS85+CA85+CI85+CQ85,5)</f>
        <v>445.3</v>
      </c>
      <c r="CZ85" s="7"/>
      <c r="DA85" s="6">
        <f>ROUND(I85+Q85+Y85+AG85+AO85+AW85+BE85+BM85+BU85+CC85+CK85+CS85,5)</f>
        <v>300</v>
      </c>
      <c r="DB85" s="7"/>
      <c r="DC85" s="6">
        <f>ROUND((CY85-DA85),5)</f>
        <v>145.30000000000001</v>
      </c>
      <c r="DD85" s="7"/>
      <c r="DE85" s="8">
        <f>ROUND(IF(DA85=0, IF(CY85=0, 0, 1), CY85/DA85),5)</f>
        <v>1.4843299999999999</v>
      </c>
    </row>
    <row r="86" spans="1:109" x14ac:dyDescent="0.25">
      <c r="A86" s="2"/>
      <c r="B86" s="2"/>
      <c r="C86" s="2"/>
      <c r="D86" s="2"/>
      <c r="E86" s="2"/>
      <c r="F86" s="2" t="s">
        <v>89</v>
      </c>
      <c r="G86" s="6">
        <v>52.33</v>
      </c>
      <c r="H86" s="7"/>
      <c r="I86" s="6">
        <v>0</v>
      </c>
      <c r="J86" s="7"/>
      <c r="K86" s="6">
        <f>ROUND((G86-I86),5)</f>
        <v>52.33</v>
      </c>
      <c r="L86" s="7"/>
      <c r="M86" s="8">
        <f>ROUND(IF(I86=0, IF(G86=0, 0, 1), G86/I86),5)</f>
        <v>1</v>
      </c>
      <c r="N86" s="7"/>
      <c r="O86" s="6">
        <v>125.14</v>
      </c>
      <c r="P86" s="7"/>
      <c r="Q86" s="6">
        <v>150</v>
      </c>
      <c r="R86" s="7"/>
      <c r="S86" s="6">
        <f>ROUND((O86-Q86),5)</f>
        <v>-24.86</v>
      </c>
      <c r="T86" s="7"/>
      <c r="U86" s="8">
        <f>ROUND(IF(Q86=0, IF(O86=0, 0, 1), O86/Q86),5)</f>
        <v>0.83426999999999996</v>
      </c>
      <c r="V86" s="7"/>
      <c r="W86" s="6">
        <v>98.81</v>
      </c>
      <c r="X86" s="7"/>
      <c r="Y86" s="6">
        <v>150</v>
      </c>
      <c r="Z86" s="7"/>
      <c r="AA86" s="6">
        <f>ROUND((W86-Y86),5)</f>
        <v>-51.19</v>
      </c>
      <c r="AB86" s="7"/>
      <c r="AC86" s="8">
        <f>ROUND(IF(Y86=0, IF(W86=0, 0, 1), W86/Y86),5)</f>
        <v>0.65873000000000004</v>
      </c>
      <c r="AD86" s="7"/>
      <c r="AE86" s="6">
        <v>418.45</v>
      </c>
      <c r="AF86" s="7"/>
      <c r="AG86" s="6">
        <v>50</v>
      </c>
      <c r="AH86" s="7"/>
      <c r="AI86" s="6">
        <f>ROUND((AE86-AG86),5)</f>
        <v>368.45</v>
      </c>
      <c r="AJ86" s="7"/>
      <c r="AK86" s="8">
        <f>ROUND(IF(AG86=0, IF(AE86=0, 0, 1), AE86/AG86),5)</f>
        <v>8.3689999999999998</v>
      </c>
      <c r="AL86" s="7"/>
      <c r="AM86" s="6">
        <v>967.12</v>
      </c>
      <c r="AN86" s="7"/>
      <c r="AO86" s="6">
        <v>400</v>
      </c>
      <c r="AP86" s="7"/>
      <c r="AQ86" s="6">
        <f>ROUND((AM86-AO86),5)</f>
        <v>567.12</v>
      </c>
      <c r="AR86" s="7"/>
      <c r="AS86" s="8">
        <f>ROUND(IF(AO86=0, IF(AM86=0, 0, 1), AM86/AO86),5)</f>
        <v>2.4178000000000002</v>
      </c>
      <c r="AT86" s="7"/>
      <c r="AU86" s="6">
        <v>155.82</v>
      </c>
      <c r="AV86" s="7"/>
      <c r="AW86" s="6">
        <v>150</v>
      </c>
      <c r="AX86" s="7"/>
      <c r="AY86" s="6">
        <f>ROUND((AU86-AW86),5)</f>
        <v>5.82</v>
      </c>
      <c r="AZ86" s="7"/>
      <c r="BA86" s="8">
        <f>ROUND(IF(AW86=0, IF(AU86=0, 0, 1), AU86/AW86),5)</f>
        <v>1.0387999999999999</v>
      </c>
      <c r="BB86" s="7"/>
      <c r="BC86" s="6">
        <v>115.38</v>
      </c>
      <c r="BD86" s="7"/>
      <c r="BE86" s="6">
        <v>250</v>
      </c>
      <c r="BF86" s="7"/>
      <c r="BG86" s="6">
        <f>ROUND((BC86-BE86),5)</f>
        <v>-134.62</v>
      </c>
      <c r="BH86" s="7"/>
      <c r="BI86" s="8">
        <f>ROUND(IF(BE86=0, IF(BC86=0, 0, 1), BC86/BE86),5)</f>
        <v>0.46151999999999999</v>
      </c>
      <c r="BJ86" s="7"/>
      <c r="BK86" s="6">
        <v>696.07</v>
      </c>
      <c r="BL86" s="7"/>
      <c r="BM86" s="6">
        <v>150</v>
      </c>
      <c r="BN86" s="7"/>
      <c r="BO86" s="6">
        <f>ROUND((BK86-BM86),5)</f>
        <v>546.07000000000005</v>
      </c>
      <c r="BP86" s="7"/>
      <c r="BQ86" s="8">
        <f>ROUND(IF(BM86=0, IF(BK86=0, 0, 1), BK86/BM86),5)</f>
        <v>4.6404699999999997</v>
      </c>
      <c r="BR86" s="7"/>
      <c r="BS86" s="6">
        <v>124.26</v>
      </c>
      <c r="BT86" s="7"/>
      <c r="BU86" s="6">
        <v>150</v>
      </c>
      <c r="BV86" s="7"/>
      <c r="BW86" s="6">
        <f>ROUND((BS86-BU86),5)</f>
        <v>-25.74</v>
      </c>
      <c r="BX86" s="7"/>
      <c r="BY86" s="8">
        <f>ROUND(IF(BU86=0, IF(BS86=0, 0, 1), BS86/BU86),5)</f>
        <v>0.82840000000000003</v>
      </c>
      <c r="BZ86" s="7"/>
      <c r="CA86" s="6">
        <v>225.01</v>
      </c>
      <c r="CB86" s="7"/>
      <c r="CC86" s="6">
        <v>200</v>
      </c>
      <c r="CD86" s="7"/>
      <c r="CE86" s="6">
        <f>ROUND((CA86-CC86),5)</f>
        <v>25.01</v>
      </c>
      <c r="CF86" s="7"/>
      <c r="CG86" s="8">
        <f>ROUND(IF(CC86=0, IF(CA86=0, 0, 1), CA86/CC86),5)</f>
        <v>1.1250500000000001</v>
      </c>
      <c r="CH86" s="7"/>
      <c r="CI86" s="6">
        <v>23.08</v>
      </c>
      <c r="CJ86" s="7"/>
      <c r="CK86" s="6">
        <v>50</v>
      </c>
      <c r="CL86" s="7"/>
      <c r="CM86" s="6">
        <f>ROUND((CI86-CK86),5)</f>
        <v>-26.92</v>
      </c>
      <c r="CN86" s="7"/>
      <c r="CO86" s="8">
        <f>ROUND(IF(CK86=0, IF(CI86=0, 0, 1), CI86/CK86),5)</f>
        <v>0.46160000000000001</v>
      </c>
      <c r="CP86" s="7"/>
      <c r="CQ86" s="6">
        <v>252.2</v>
      </c>
      <c r="CR86" s="7"/>
      <c r="CS86" s="6">
        <v>300</v>
      </c>
      <c r="CT86" s="7"/>
      <c r="CU86" s="6">
        <f>ROUND((CQ86-CS86),5)</f>
        <v>-47.8</v>
      </c>
      <c r="CV86" s="7"/>
      <c r="CW86" s="8">
        <f>ROUND(IF(CS86=0, IF(CQ86=0, 0, 1), CQ86/CS86),5)</f>
        <v>0.84067000000000003</v>
      </c>
      <c r="CX86" s="7"/>
      <c r="CY86" s="6">
        <f>ROUND(G86+O86+W86+AE86+AM86+AU86+BC86+BK86+BS86+CA86+CI86+CQ86,5)</f>
        <v>3253.67</v>
      </c>
      <c r="CZ86" s="7"/>
      <c r="DA86" s="6">
        <f>ROUND(I86+Q86+Y86+AG86+AO86+AW86+BE86+BM86+BU86+CC86+CK86+CS86,5)</f>
        <v>2000</v>
      </c>
      <c r="DB86" s="7"/>
      <c r="DC86" s="6">
        <f>ROUND((CY86-DA86),5)</f>
        <v>1253.67</v>
      </c>
      <c r="DD86" s="7"/>
      <c r="DE86" s="8">
        <f>ROUND(IF(DA86=0, IF(CY86=0, 0, 1), CY86/DA86),5)</f>
        <v>1.6268400000000001</v>
      </c>
    </row>
    <row r="87" spans="1:109" ht="15.75" thickBot="1" x14ac:dyDescent="0.3">
      <c r="A87" s="2"/>
      <c r="B87" s="2"/>
      <c r="C87" s="2"/>
      <c r="D87" s="2"/>
      <c r="E87" s="2"/>
      <c r="F87" s="2" t="s">
        <v>90</v>
      </c>
      <c r="G87" s="9">
        <v>602.22</v>
      </c>
      <c r="H87" s="7"/>
      <c r="I87" s="9">
        <v>300</v>
      </c>
      <c r="J87" s="7"/>
      <c r="K87" s="9">
        <f>ROUND((G87-I87),5)</f>
        <v>302.22000000000003</v>
      </c>
      <c r="L87" s="7"/>
      <c r="M87" s="10">
        <f>ROUND(IF(I87=0, IF(G87=0, 0, 1), G87/I87),5)</f>
        <v>2.0074000000000001</v>
      </c>
      <c r="N87" s="7"/>
      <c r="O87" s="9">
        <v>666.53</v>
      </c>
      <c r="P87" s="7"/>
      <c r="Q87" s="9">
        <v>1200</v>
      </c>
      <c r="R87" s="7"/>
      <c r="S87" s="9">
        <f>ROUND((O87-Q87),5)</f>
        <v>-533.47</v>
      </c>
      <c r="T87" s="7"/>
      <c r="U87" s="10">
        <f>ROUND(IF(Q87=0, IF(O87=0, 0, 1), O87/Q87),5)</f>
        <v>0.55544000000000004</v>
      </c>
      <c r="V87" s="7"/>
      <c r="W87" s="9">
        <v>2046.42</v>
      </c>
      <c r="X87" s="7"/>
      <c r="Y87" s="9">
        <v>450</v>
      </c>
      <c r="Z87" s="7"/>
      <c r="AA87" s="9">
        <f>ROUND((W87-Y87),5)</f>
        <v>1596.42</v>
      </c>
      <c r="AB87" s="7"/>
      <c r="AC87" s="10">
        <f>ROUND(IF(Y87=0, IF(W87=0, 0, 1), W87/Y87),5)</f>
        <v>4.5476000000000001</v>
      </c>
      <c r="AD87" s="7"/>
      <c r="AE87" s="9">
        <v>954.71</v>
      </c>
      <c r="AF87" s="7"/>
      <c r="AG87" s="9">
        <v>1500</v>
      </c>
      <c r="AH87" s="7"/>
      <c r="AI87" s="9">
        <f>ROUND((AE87-AG87),5)</f>
        <v>-545.29</v>
      </c>
      <c r="AJ87" s="7"/>
      <c r="AK87" s="10">
        <f>ROUND(IF(AG87=0, IF(AE87=0, 0, 1), AE87/AG87),5)</f>
        <v>0.63646999999999998</v>
      </c>
      <c r="AL87" s="7"/>
      <c r="AM87" s="9">
        <v>519.14</v>
      </c>
      <c r="AN87" s="7"/>
      <c r="AO87" s="9">
        <v>750</v>
      </c>
      <c r="AP87" s="7"/>
      <c r="AQ87" s="9">
        <f>ROUND((AM87-AO87),5)</f>
        <v>-230.86</v>
      </c>
      <c r="AR87" s="7"/>
      <c r="AS87" s="10">
        <f>ROUND(IF(AO87=0, IF(AM87=0, 0, 1), AM87/AO87),5)</f>
        <v>0.69218999999999997</v>
      </c>
      <c r="AT87" s="7"/>
      <c r="AU87" s="9">
        <v>750.32</v>
      </c>
      <c r="AV87" s="7"/>
      <c r="AW87" s="9">
        <v>1250</v>
      </c>
      <c r="AX87" s="7"/>
      <c r="AY87" s="9">
        <f>ROUND((AU87-AW87),5)</f>
        <v>-499.68</v>
      </c>
      <c r="AZ87" s="7"/>
      <c r="BA87" s="10">
        <f>ROUND(IF(AW87=0, IF(AU87=0, 0, 1), AU87/AW87),5)</f>
        <v>0.60026000000000002</v>
      </c>
      <c r="BB87" s="7"/>
      <c r="BC87" s="9">
        <v>1776.67</v>
      </c>
      <c r="BD87" s="7"/>
      <c r="BE87" s="9">
        <v>500</v>
      </c>
      <c r="BF87" s="7"/>
      <c r="BG87" s="9">
        <f>ROUND((BC87-BE87),5)</f>
        <v>1276.67</v>
      </c>
      <c r="BH87" s="7"/>
      <c r="BI87" s="10">
        <f>ROUND(IF(BE87=0, IF(BC87=0, 0, 1), BC87/BE87),5)</f>
        <v>3.5533399999999999</v>
      </c>
      <c r="BJ87" s="7"/>
      <c r="BK87" s="9">
        <v>792.85</v>
      </c>
      <c r="BL87" s="7"/>
      <c r="BM87" s="9">
        <v>700</v>
      </c>
      <c r="BN87" s="7"/>
      <c r="BO87" s="9">
        <f>ROUND((BK87-BM87),5)</f>
        <v>92.85</v>
      </c>
      <c r="BP87" s="7"/>
      <c r="BQ87" s="10">
        <f>ROUND(IF(BM87=0, IF(BK87=0, 0, 1), BK87/BM87),5)</f>
        <v>1.1326400000000001</v>
      </c>
      <c r="BR87" s="7"/>
      <c r="BS87" s="9">
        <v>400.38</v>
      </c>
      <c r="BT87" s="7"/>
      <c r="BU87" s="9">
        <v>800</v>
      </c>
      <c r="BV87" s="7"/>
      <c r="BW87" s="9">
        <f>ROUND((BS87-BU87),5)</f>
        <v>-399.62</v>
      </c>
      <c r="BX87" s="7"/>
      <c r="BY87" s="10">
        <f>ROUND(IF(BU87=0, IF(BS87=0, 0, 1), BS87/BU87),5)</f>
        <v>0.50048000000000004</v>
      </c>
      <c r="BZ87" s="7"/>
      <c r="CA87" s="9">
        <v>1244.31</v>
      </c>
      <c r="CB87" s="7"/>
      <c r="CC87" s="9">
        <v>200</v>
      </c>
      <c r="CD87" s="7"/>
      <c r="CE87" s="9">
        <f>ROUND((CA87-CC87),5)</f>
        <v>1044.31</v>
      </c>
      <c r="CF87" s="7"/>
      <c r="CG87" s="10">
        <f>ROUND(IF(CC87=0, IF(CA87=0, 0, 1), CA87/CC87),5)</f>
        <v>6.2215499999999997</v>
      </c>
      <c r="CH87" s="7"/>
      <c r="CI87" s="9">
        <v>416.98</v>
      </c>
      <c r="CJ87" s="7"/>
      <c r="CK87" s="9">
        <v>50</v>
      </c>
      <c r="CL87" s="7"/>
      <c r="CM87" s="9">
        <f>ROUND((CI87-CK87),5)</f>
        <v>366.98</v>
      </c>
      <c r="CN87" s="7"/>
      <c r="CO87" s="10">
        <f>ROUND(IF(CK87=0, IF(CI87=0, 0, 1), CI87/CK87),5)</f>
        <v>8.3396000000000008</v>
      </c>
      <c r="CP87" s="7"/>
      <c r="CQ87" s="9">
        <v>280.05</v>
      </c>
      <c r="CR87" s="7"/>
      <c r="CS87" s="9">
        <v>300</v>
      </c>
      <c r="CT87" s="7"/>
      <c r="CU87" s="9">
        <f>ROUND((CQ87-CS87),5)</f>
        <v>-19.95</v>
      </c>
      <c r="CV87" s="7"/>
      <c r="CW87" s="10">
        <f>ROUND(IF(CS87=0, IF(CQ87=0, 0, 1), CQ87/CS87),5)</f>
        <v>0.9335</v>
      </c>
      <c r="CX87" s="7"/>
      <c r="CY87" s="9">
        <f>ROUND(G87+O87+W87+AE87+AM87+AU87+BC87+BK87+BS87+CA87+CI87+CQ87,5)</f>
        <v>10450.58</v>
      </c>
      <c r="CZ87" s="7"/>
      <c r="DA87" s="9">
        <f>ROUND(I87+Q87+Y87+AG87+AO87+AW87+BE87+BM87+BU87+CC87+CK87+CS87,5)</f>
        <v>8000</v>
      </c>
      <c r="DB87" s="7"/>
      <c r="DC87" s="9">
        <f>ROUND((CY87-DA87),5)</f>
        <v>2450.58</v>
      </c>
      <c r="DD87" s="7"/>
      <c r="DE87" s="10">
        <f>ROUND(IF(DA87=0, IF(CY87=0, 0, 1), CY87/DA87),5)</f>
        <v>1.3063199999999999</v>
      </c>
    </row>
    <row r="88" spans="1:109" x14ac:dyDescent="0.25">
      <c r="A88" s="2"/>
      <c r="B88" s="2"/>
      <c r="C88" s="2"/>
      <c r="D88" s="2"/>
      <c r="E88" s="2" t="s">
        <v>91</v>
      </c>
      <c r="F88" s="2"/>
      <c r="G88" s="6">
        <f>ROUND(SUM(G83:G87),5)</f>
        <v>796.26</v>
      </c>
      <c r="H88" s="7"/>
      <c r="I88" s="6">
        <f>ROUND(SUM(I83:I87),5)</f>
        <v>400</v>
      </c>
      <c r="J88" s="7"/>
      <c r="K88" s="6">
        <f>ROUND((G88-I88),5)</f>
        <v>396.26</v>
      </c>
      <c r="L88" s="7"/>
      <c r="M88" s="8">
        <f>ROUND(IF(I88=0, IF(G88=0, 0, 1), G88/I88),5)</f>
        <v>1.99065</v>
      </c>
      <c r="N88" s="7"/>
      <c r="O88" s="6">
        <f>ROUND(SUM(O83:O87),5)</f>
        <v>941.17</v>
      </c>
      <c r="P88" s="7"/>
      <c r="Q88" s="6">
        <f>ROUND(SUM(Q83:Q87),5)</f>
        <v>1465</v>
      </c>
      <c r="R88" s="7"/>
      <c r="S88" s="6">
        <f>ROUND((O88-Q88),5)</f>
        <v>-523.83000000000004</v>
      </c>
      <c r="T88" s="7"/>
      <c r="U88" s="8">
        <f>ROUND(IF(Q88=0, IF(O88=0, 0, 1), O88/Q88),5)</f>
        <v>0.64244000000000001</v>
      </c>
      <c r="V88" s="7"/>
      <c r="W88" s="6">
        <f>ROUND(SUM(W83:W87),5)</f>
        <v>2263.4</v>
      </c>
      <c r="X88" s="7"/>
      <c r="Y88" s="6">
        <f>ROUND(SUM(Y83:Y87),5)</f>
        <v>725</v>
      </c>
      <c r="Z88" s="7"/>
      <c r="AA88" s="6">
        <f>ROUND((W88-Y88),5)</f>
        <v>1538.4</v>
      </c>
      <c r="AB88" s="7"/>
      <c r="AC88" s="8">
        <f>ROUND(IF(Y88=0, IF(W88=0, 0, 1), W88/Y88),5)</f>
        <v>3.1219299999999999</v>
      </c>
      <c r="AD88" s="7"/>
      <c r="AE88" s="6">
        <f>ROUND(SUM(AE83:AE87),5)</f>
        <v>1504.62</v>
      </c>
      <c r="AF88" s="7"/>
      <c r="AG88" s="6">
        <f>ROUND(SUM(AG83:AG87),5)</f>
        <v>1650</v>
      </c>
      <c r="AH88" s="7"/>
      <c r="AI88" s="6">
        <f>ROUND((AE88-AG88),5)</f>
        <v>-145.38</v>
      </c>
      <c r="AJ88" s="7"/>
      <c r="AK88" s="8">
        <f>ROUND(IF(AG88=0, IF(AE88=0, 0, 1), AE88/AG88),5)</f>
        <v>0.91188999999999998</v>
      </c>
      <c r="AL88" s="7"/>
      <c r="AM88" s="6">
        <f>ROUND(SUM(AM83:AM87),5)</f>
        <v>1555.42</v>
      </c>
      <c r="AN88" s="7"/>
      <c r="AO88" s="6">
        <f>ROUND(SUM(AO83:AO87),5)</f>
        <v>1250</v>
      </c>
      <c r="AP88" s="7"/>
      <c r="AQ88" s="6">
        <f>ROUND((AM88-AO88),5)</f>
        <v>305.42</v>
      </c>
      <c r="AR88" s="7"/>
      <c r="AS88" s="8">
        <f>ROUND(IF(AO88=0, IF(AM88=0, 0, 1), AM88/AO88),5)</f>
        <v>1.24434</v>
      </c>
      <c r="AT88" s="7"/>
      <c r="AU88" s="6">
        <f>ROUND(SUM(AU83:AU87),5)</f>
        <v>970.84</v>
      </c>
      <c r="AV88" s="7"/>
      <c r="AW88" s="6">
        <f>ROUND(SUM(AW83:AW87),5)</f>
        <v>1535</v>
      </c>
      <c r="AX88" s="7"/>
      <c r="AY88" s="6">
        <f>ROUND((AU88-AW88),5)</f>
        <v>-564.16</v>
      </c>
      <c r="AZ88" s="7"/>
      <c r="BA88" s="8">
        <f>ROUND(IF(AW88=0, IF(AU88=0, 0, 1), AU88/AW88),5)</f>
        <v>0.63246999999999998</v>
      </c>
      <c r="BB88" s="7"/>
      <c r="BC88" s="6">
        <f>ROUND(SUM(BC83:BC87),5)</f>
        <v>1990.3</v>
      </c>
      <c r="BD88" s="7"/>
      <c r="BE88" s="6">
        <f>ROUND(SUM(BE83:BE87),5)</f>
        <v>870</v>
      </c>
      <c r="BF88" s="7"/>
      <c r="BG88" s="6">
        <f>ROUND((BC88-BE88),5)</f>
        <v>1120.3</v>
      </c>
      <c r="BH88" s="7"/>
      <c r="BI88" s="8">
        <f>ROUND(IF(BE88=0, IF(BC88=0, 0, 1), BC88/BE88),5)</f>
        <v>2.2877000000000001</v>
      </c>
      <c r="BJ88" s="7"/>
      <c r="BK88" s="6">
        <f>ROUND(SUM(BK83:BK87),5)</f>
        <v>1621.7</v>
      </c>
      <c r="BL88" s="7"/>
      <c r="BM88" s="6">
        <f>ROUND(SUM(BM83:BM87),5)</f>
        <v>1050</v>
      </c>
      <c r="BN88" s="7"/>
      <c r="BO88" s="6">
        <f>ROUND((BK88-BM88),5)</f>
        <v>571.70000000000005</v>
      </c>
      <c r="BP88" s="7"/>
      <c r="BQ88" s="8">
        <f>ROUND(IF(BM88=0, IF(BK88=0, 0, 1), BK88/BM88),5)</f>
        <v>1.5444800000000001</v>
      </c>
      <c r="BR88" s="7"/>
      <c r="BS88" s="6">
        <f>ROUND(SUM(BS83:BS87),5)</f>
        <v>633.91</v>
      </c>
      <c r="BT88" s="7"/>
      <c r="BU88" s="6">
        <f>ROUND(SUM(BU83:BU87),5)</f>
        <v>1050</v>
      </c>
      <c r="BV88" s="7"/>
      <c r="BW88" s="6">
        <f>ROUND((BS88-BU88),5)</f>
        <v>-416.09</v>
      </c>
      <c r="BX88" s="7"/>
      <c r="BY88" s="8">
        <f>ROUND(IF(BU88=0, IF(BS88=0, 0, 1), BS88/BU88),5)</f>
        <v>0.60372000000000003</v>
      </c>
      <c r="BZ88" s="7"/>
      <c r="CA88" s="6">
        <f>ROUND(SUM(CA83:CA87),5)</f>
        <v>1590.59</v>
      </c>
      <c r="CB88" s="7"/>
      <c r="CC88" s="6">
        <f>ROUND(SUM(CC83:CC87),5)</f>
        <v>550</v>
      </c>
      <c r="CD88" s="7"/>
      <c r="CE88" s="6">
        <f>ROUND((CA88-CC88),5)</f>
        <v>1040.5899999999999</v>
      </c>
      <c r="CF88" s="7"/>
      <c r="CG88" s="8">
        <f>ROUND(IF(CC88=0, IF(CA88=0, 0, 1), CA88/CC88),5)</f>
        <v>2.8919800000000002</v>
      </c>
      <c r="CH88" s="7"/>
      <c r="CI88" s="6">
        <f>ROUND(SUM(CI83:CI87),5)</f>
        <v>520.96</v>
      </c>
      <c r="CJ88" s="7"/>
      <c r="CK88" s="6">
        <f>ROUND(SUM(CK83:CK87),5)</f>
        <v>240</v>
      </c>
      <c r="CL88" s="7"/>
      <c r="CM88" s="6">
        <f>ROUND((CI88-CK88),5)</f>
        <v>280.95999999999998</v>
      </c>
      <c r="CN88" s="7"/>
      <c r="CO88" s="8">
        <f>ROUND(IF(CK88=0, IF(CI88=0, 0, 1), CI88/CK88),5)</f>
        <v>2.1706699999999999</v>
      </c>
      <c r="CP88" s="7"/>
      <c r="CQ88" s="6">
        <f>ROUND(SUM(CQ83:CQ87),5)</f>
        <v>616.99</v>
      </c>
      <c r="CR88" s="7"/>
      <c r="CS88" s="6">
        <f>ROUND(SUM(CS83:CS87),5)</f>
        <v>715</v>
      </c>
      <c r="CT88" s="7"/>
      <c r="CU88" s="6">
        <f>ROUND((CQ88-CS88),5)</f>
        <v>-98.01</v>
      </c>
      <c r="CV88" s="7"/>
      <c r="CW88" s="8">
        <f>ROUND(IF(CS88=0, IF(CQ88=0, 0, 1), CQ88/CS88),5)</f>
        <v>0.86292000000000002</v>
      </c>
      <c r="CX88" s="7"/>
      <c r="CY88" s="6">
        <f>ROUND(G88+O88+W88+AE88+AM88+AU88+BC88+BK88+BS88+CA88+CI88+CQ88,5)</f>
        <v>15006.16</v>
      </c>
      <c r="CZ88" s="7"/>
      <c r="DA88" s="6">
        <f>ROUND(I88+Q88+Y88+AG88+AO88+AW88+BE88+BM88+BU88+CC88+CK88+CS88,5)</f>
        <v>11500</v>
      </c>
      <c r="DB88" s="7"/>
      <c r="DC88" s="6">
        <f>ROUND((CY88-DA88),5)</f>
        <v>3506.16</v>
      </c>
      <c r="DD88" s="7"/>
      <c r="DE88" s="8">
        <f>ROUND(IF(DA88=0, IF(CY88=0, 0, 1), CY88/DA88),5)</f>
        <v>1.30488</v>
      </c>
    </row>
    <row r="89" spans="1:109" x14ac:dyDescent="0.25">
      <c r="A89" s="2"/>
      <c r="B89" s="2"/>
      <c r="C89" s="2"/>
      <c r="D89" s="2"/>
      <c r="E89" s="2" t="s">
        <v>92</v>
      </c>
      <c r="F89" s="2"/>
      <c r="G89" s="6"/>
      <c r="H89" s="7"/>
      <c r="I89" s="6"/>
      <c r="J89" s="7"/>
      <c r="K89" s="6"/>
      <c r="L89" s="7"/>
      <c r="M89" s="8"/>
      <c r="N89" s="7"/>
      <c r="O89" s="6"/>
      <c r="P89" s="7"/>
      <c r="Q89" s="6"/>
      <c r="R89" s="7"/>
      <c r="S89" s="6"/>
      <c r="T89" s="7"/>
      <c r="U89" s="8"/>
      <c r="V89" s="7"/>
      <c r="W89" s="6"/>
      <c r="X89" s="7"/>
      <c r="Y89" s="6"/>
      <c r="Z89" s="7"/>
      <c r="AA89" s="6"/>
      <c r="AB89" s="7"/>
      <c r="AC89" s="8"/>
      <c r="AD89" s="7"/>
      <c r="AE89" s="6"/>
      <c r="AF89" s="7"/>
      <c r="AG89" s="6"/>
      <c r="AH89" s="7"/>
      <c r="AI89" s="6"/>
      <c r="AJ89" s="7"/>
      <c r="AK89" s="8"/>
      <c r="AL89" s="7"/>
      <c r="AM89" s="6"/>
      <c r="AN89" s="7"/>
      <c r="AO89" s="6"/>
      <c r="AP89" s="7"/>
      <c r="AQ89" s="6"/>
      <c r="AR89" s="7"/>
      <c r="AS89" s="8"/>
      <c r="AT89" s="7"/>
      <c r="AU89" s="6"/>
      <c r="AV89" s="7"/>
      <c r="AW89" s="6"/>
      <c r="AX89" s="7"/>
      <c r="AY89" s="6"/>
      <c r="AZ89" s="7"/>
      <c r="BA89" s="8"/>
      <c r="BB89" s="7"/>
      <c r="BC89" s="6"/>
      <c r="BD89" s="7"/>
      <c r="BE89" s="6"/>
      <c r="BF89" s="7"/>
      <c r="BG89" s="6"/>
      <c r="BH89" s="7"/>
      <c r="BI89" s="8"/>
      <c r="BJ89" s="7"/>
      <c r="BK89" s="6"/>
      <c r="BL89" s="7"/>
      <c r="BM89" s="6"/>
      <c r="BN89" s="7"/>
      <c r="BO89" s="6"/>
      <c r="BP89" s="7"/>
      <c r="BQ89" s="8"/>
      <c r="BR89" s="7"/>
      <c r="BS89" s="6"/>
      <c r="BT89" s="7"/>
      <c r="BU89" s="6"/>
      <c r="BV89" s="7"/>
      <c r="BW89" s="6"/>
      <c r="BX89" s="7"/>
      <c r="BY89" s="8"/>
      <c r="BZ89" s="7"/>
      <c r="CA89" s="6"/>
      <c r="CB89" s="7"/>
      <c r="CC89" s="6"/>
      <c r="CD89" s="7"/>
      <c r="CE89" s="6"/>
      <c r="CF89" s="7"/>
      <c r="CG89" s="8"/>
      <c r="CH89" s="7"/>
      <c r="CI89" s="6"/>
      <c r="CJ89" s="7"/>
      <c r="CK89" s="6"/>
      <c r="CL89" s="7"/>
      <c r="CM89" s="6"/>
      <c r="CN89" s="7"/>
      <c r="CO89" s="8"/>
      <c r="CP89" s="7"/>
      <c r="CQ89" s="6"/>
      <c r="CR89" s="7"/>
      <c r="CS89" s="6"/>
      <c r="CT89" s="7"/>
      <c r="CU89" s="6"/>
      <c r="CV89" s="7"/>
      <c r="CW89" s="8"/>
      <c r="CX89" s="7"/>
      <c r="CY89" s="6"/>
      <c r="CZ89" s="7"/>
      <c r="DA89" s="6"/>
      <c r="DB89" s="7"/>
      <c r="DC89" s="6"/>
      <c r="DD89" s="7"/>
      <c r="DE89" s="8"/>
    </row>
    <row r="90" spans="1:109" x14ac:dyDescent="0.25">
      <c r="A90" s="2"/>
      <c r="B90" s="2"/>
      <c r="C90" s="2"/>
      <c r="D90" s="2"/>
      <c r="E90" s="2"/>
      <c r="F90" s="2" t="s">
        <v>93</v>
      </c>
      <c r="G90" s="6">
        <v>0</v>
      </c>
      <c r="H90" s="7"/>
      <c r="I90" s="6">
        <v>0</v>
      </c>
      <c r="J90" s="7"/>
      <c r="K90" s="6">
        <f t="shared" ref="K90:K105" si="60">ROUND((G90-I90),5)</f>
        <v>0</v>
      </c>
      <c r="L90" s="7"/>
      <c r="M90" s="8">
        <f t="shared" ref="M90:M105" si="61">ROUND(IF(I90=0, IF(G90=0, 0, 1), G90/I90),5)</f>
        <v>0</v>
      </c>
      <c r="N90" s="7"/>
      <c r="O90" s="6">
        <v>0</v>
      </c>
      <c r="P90" s="7"/>
      <c r="Q90" s="6">
        <v>0</v>
      </c>
      <c r="R90" s="7"/>
      <c r="S90" s="6">
        <f t="shared" ref="S90:S105" si="62">ROUND((O90-Q90),5)</f>
        <v>0</v>
      </c>
      <c r="T90" s="7"/>
      <c r="U90" s="8">
        <f t="shared" ref="U90:U105" si="63">ROUND(IF(Q90=0, IF(O90=0, 0, 1), O90/Q90),5)</f>
        <v>0</v>
      </c>
      <c r="V90" s="7"/>
      <c r="W90" s="6">
        <v>0</v>
      </c>
      <c r="X90" s="7"/>
      <c r="Y90" s="6">
        <v>0</v>
      </c>
      <c r="Z90" s="7"/>
      <c r="AA90" s="6">
        <f t="shared" ref="AA90:AA105" si="64">ROUND((W90-Y90),5)</f>
        <v>0</v>
      </c>
      <c r="AB90" s="7"/>
      <c r="AC90" s="8">
        <f t="shared" ref="AC90:AC105" si="65">ROUND(IF(Y90=0, IF(W90=0, 0, 1), W90/Y90),5)</f>
        <v>0</v>
      </c>
      <c r="AD90" s="7"/>
      <c r="AE90" s="6">
        <v>0</v>
      </c>
      <c r="AF90" s="7"/>
      <c r="AG90" s="6">
        <v>0</v>
      </c>
      <c r="AH90" s="7"/>
      <c r="AI90" s="6">
        <f t="shared" ref="AI90:AI105" si="66">ROUND((AE90-AG90),5)</f>
        <v>0</v>
      </c>
      <c r="AJ90" s="7"/>
      <c r="AK90" s="8">
        <f t="shared" ref="AK90:AK105" si="67">ROUND(IF(AG90=0, IF(AE90=0, 0, 1), AE90/AG90),5)</f>
        <v>0</v>
      </c>
      <c r="AL90" s="7"/>
      <c r="AM90" s="6">
        <v>0</v>
      </c>
      <c r="AN90" s="7"/>
      <c r="AO90" s="6">
        <v>0</v>
      </c>
      <c r="AP90" s="7"/>
      <c r="AQ90" s="6">
        <f t="shared" ref="AQ90:AQ105" si="68">ROUND((AM90-AO90),5)</f>
        <v>0</v>
      </c>
      <c r="AR90" s="7"/>
      <c r="AS90" s="8">
        <f t="shared" ref="AS90:AS105" si="69">ROUND(IF(AO90=0, IF(AM90=0, 0, 1), AM90/AO90),5)</f>
        <v>0</v>
      </c>
      <c r="AT90" s="7"/>
      <c r="AU90" s="6">
        <v>0</v>
      </c>
      <c r="AV90" s="7"/>
      <c r="AW90" s="6">
        <v>0</v>
      </c>
      <c r="AX90" s="7"/>
      <c r="AY90" s="6">
        <f t="shared" ref="AY90:AY105" si="70">ROUND((AU90-AW90),5)</f>
        <v>0</v>
      </c>
      <c r="AZ90" s="7"/>
      <c r="BA90" s="8">
        <f t="shared" ref="BA90:BA105" si="71">ROUND(IF(AW90=0, IF(AU90=0, 0, 1), AU90/AW90),5)</f>
        <v>0</v>
      </c>
      <c r="BB90" s="7"/>
      <c r="BC90" s="6">
        <v>413.04</v>
      </c>
      <c r="BD90" s="7"/>
      <c r="BE90" s="6">
        <v>1000</v>
      </c>
      <c r="BF90" s="7"/>
      <c r="BG90" s="6">
        <f t="shared" ref="BG90:BG105" si="72">ROUND((BC90-BE90),5)</f>
        <v>-586.96</v>
      </c>
      <c r="BH90" s="7"/>
      <c r="BI90" s="8">
        <f t="shared" ref="BI90:BI105" si="73">ROUND(IF(BE90=0, IF(BC90=0, 0, 1), BC90/BE90),5)</f>
        <v>0.41304000000000002</v>
      </c>
      <c r="BJ90" s="7"/>
      <c r="BK90" s="6">
        <v>0</v>
      </c>
      <c r="BL90" s="7"/>
      <c r="BM90" s="6">
        <v>0</v>
      </c>
      <c r="BN90" s="7"/>
      <c r="BO90" s="6">
        <f t="shared" ref="BO90:BO105" si="74">ROUND((BK90-BM90),5)</f>
        <v>0</v>
      </c>
      <c r="BP90" s="7"/>
      <c r="BQ90" s="8">
        <f t="shared" ref="BQ90:BQ105" si="75">ROUND(IF(BM90=0, IF(BK90=0, 0, 1), BK90/BM90),5)</f>
        <v>0</v>
      </c>
      <c r="BR90" s="7"/>
      <c r="BS90" s="6">
        <v>0</v>
      </c>
      <c r="BT90" s="7"/>
      <c r="BU90" s="6">
        <v>0</v>
      </c>
      <c r="BV90" s="7"/>
      <c r="BW90" s="6">
        <f t="shared" ref="BW90:BW105" si="76">ROUND((BS90-BU90),5)</f>
        <v>0</v>
      </c>
      <c r="BX90" s="7"/>
      <c r="BY90" s="8">
        <f t="shared" ref="BY90:BY105" si="77">ROUND(IF(BU90=0, IF(BS90=0, 0, 1), BS90/BU90),5)</f>
        <v>0</v>
      </c>
      <c r="BZ90" s="7"/>
      <c r="CA90" s="6">
        <v>0</v>
      </c>
      <c r="CB90" s="7"/>
      <c r="CC90" s="6">
        <v>0</v>
      </c>
      <c r="CD90" s="7"/>
      <c r="CE90" s="6">
        <f t="shared" ref="CE90:CE105" si="78">ROUND((CA90-CC90),5)</f>
        <v>0</v>
      </c>
      <c r="CF90" s="7"/>
      <c r="CG90" s="8">
        <f t="shared" ref="CG90:CG105" si="79">ROUND(IF(CC90=0, IF(CA90=0, 0, 1), CA90/CC90),5)</f>
        <v>0</v>
      </c>
      <c r="CH90" s="7"/>
      <c r="CI90" s="6">
        <v>0</v>
      </c>
      <c r="CJ90" s="7"/>
      <c r="CK90" s="6">
        <v>0</v>
      </c>
      <c r="CL90" s="7"/>
      <c r="CM90" s="6">
        <f t="shared" ref="CM90:CM105" si="80">ROUND((CI90-CK90),5)</f>
        <v>0</v>
      </c>
      <c r="CN90" s="7"/>
      <c r="CO90" s="8">
        <f t="shared" ref="CO90:CO105" si="81">ROUND(IF(CK90=0, IF(CI90=0, 0, 1), CI90/CK90),5)</f>
        <v>0</v>
      </c>
      <c r="CP90" s="7"/>
      <c r="CQ90" s="6">
        <v>0</v>
      </c>
      <c r="CR90" s="7"/>
      <c r="CS90" s="6">
        <v>0</v>
      </c>
      <c r="CT90" s="7"/>
      <c r="CU90" s="6">
        <f t="shared" ref="CU90:CU105" si="82">ROUND((CQ90-CS90),5)</f>
        <v>0</v>
      </c>
      <c r="CV90" s="7"/>
      <c r="CW90" s="8">
        <f t="shared" ref="CW90:CW105" si="83">ROUND(IF(CS90=0, IF(CQ90=0, 0, 1), CQ90/CS90),5)</f>
        <v>0</v>
      </c>
      <c r="CX90" s="7"/>
      <c r="CY90" s="6">
        <f t="shared" ref="CY90:CY105" si="84">ROUND(G90+O90+W90+AE90+AM90+AU90+BC90+BK90+BS90+CA90+CI90+CQ90,5)</f>
        <v>413.04</v>
      </c>
      <c r="CZ90" s="7"/>
      <c r="DA90" s="6">
        <f t="shared" ref="DA90:DA105" si="85">ROUND(I90+Q90+Y90+AG90+AO90+AW90+BE90+BM90+BU90+CC90+CK90+CS90,5)</f>
        <v>1000</v>
      </c>
      <c r="DB90" s="7"/>
      <c r="DC90" s="6">
        <f t="shared" ref="DC90:DC105" si="86">ROUND((CY90-DA90),5)</f>
        <v>-586.96</v>
      </c>
      <c r="DD90" s="7"/>
      <c r="DE90" s="8">
        <f t="shared" ref="DE90:DE105" si="87">ROUND(IF(DA90=0, IF(CY90=0, 0, 1), CY90/DA90),5)</f>
        <v>0.41304000000000002</v>
      </c>
    </row>
    <row r="91" spans="1:109" x14ac:dyDescent="0.25">
      <c r="A91" s="2"/>
      <c r="B91" s="2"/>
      <c r="C91" s="2"/>
      <c r="D91" s="2"/>
      <c r="E91" s="2"/>
      <c r="F91" s="2" t="s">
        <v>94</v>
      </c>
      <c r="G91" s="6">
        <v>117.58</v>
      </c>
      <c r="H91" s="7"/>
      <c r="I91" s="6">
        <v>120</v>
      </c>
      <c r="J91" s="7"/>
      <c r="K91" s="6">
        <f t="shared" si="60"/>
        <v>-2.42</v>
      </c>
      <c r="L91" s="7"/>
      <c r="M91" s="8">
        <f t="shared" si="61"/>
        <v>0.97982999999999998</v>
      </c>
      <c r="N91" s="7"/>
      <c r="O91" s="6">
        <v>117.58</v>
      </c>
      <c r="P91" s="7"/>
      <c r="Q91" s="6">
        <v>120</v>
      </c>
      <c r="R91" s="7"/>
      <c r="S91" s="6">
        <f t="shared" si="62"/>
        <v>-2.42</v>
      </c>
      <c r="T91" s="7"/>
      <c r="U91" s="8">
        <f t="shared" si="63"/>
        <v>0.97982999999999998</v>
      </c>
      <c r="V91" s="7"/>
      <c r="W91" s="6">
        <v>117.58</v>
      </c>
      <c r="X91" s="7"/>
      <c r="Y91" s="6">
        <v>120</v>
      </c>
      <c r="Z91" s="7"/>
      <c r="AA91" s="6">
        <f t="shared" si="64"/>
        <v>-2.42</v>
      </c>
      <c r="AB91" s="7"/>
      <c r="AC91" s="8">
        <f t="shared" si="65"/>
        <v>0.97982999999999998</v>
      </c>
      <c r="AD91" s="7"/>
      <c r="AE91" s="6">
        <v>131</v>
      </c>
      <c r="AF91" s="7"/>
      <c r="AG91" s="6">
        <v>120</v>
      </c>
      <c r="AH91" s="7"/>
      <c r="AI91" s="6">
        <f t="shared" si="66"/>
        <v>11</v>
      </c>
      <c r="AJ91" s="7"/>
      <c r="AK91" s="8">
        <f t="shared" si="67"/>
        <v>1.0916699999999999</v>
      </c>
      <c r="AL91" s="7"/>
      <c r="AM91" s="6">
        <v>133.1</v>
      </c>
      <c r="AN91" s="7"/>
      <c r="AO91" s="6">
        <v>150</v>
      </c>
      <c r="AP91" s="7"/>
      <c r="AQ91" s="6">
        <f t="shared" si="68"/>
        <v>-16.899999999999999</v>
      </c>
      <c r="AR91" s="7"/>
      <c r="AS91" s="8">
        <f t="shared" si="69"/>
        <v>0.88732999999999995</v>
      </c>
      <c r="AT91" s="7"/>
      <c r="AU91" s="6">
        <v>133.1</v>
      </c>
      <c r="AV91" s="7"/>
      <c r="AW91" s="6">
        <v>120</v>
      </c>
      <c r="AX91" s="7"/>
      <c r="AY91" s="6">
        <f t="shared" si="70"/>
        <v>13.1</v>
      </c>
      <c r="AZ91" s="7"/>
      <c r="BA91" s="8">
        <f t="shared" si="71"/>
        <v>1.10917</v>
      </c>
      <c r="BB91" s="7"/>
      <c r="BC91" s="6">
        <v>133.1</v>
      </c>
      <c r="BD91" s="7"/>
      <c r="BE91" s="6">
        <v>120</v>
      </c>
      <c r="BF91" s="7"/>
      <c r="BG91" s="6">
        <f t="shared" si="72"/>
        <v>13.1</v>
      </c>
      <c r="BH91" s="7"/>
      <c r="BI91" s="8">
        <f t="shared" si="73"/>
        <v>1.10917</v>
      </c>
      <c r="BJ91" s="7"/>
      <c r="BK91" s="6">
        <v>133.1</v>
      </c>
      <c r="BL91" s="7"/>
      <c r="BM91" s="6">
        <v>120</v>
      </c>
      <c r="BN91" s="7"/>
      <c r="BO91" s="6">
        <f t="shared" si="74"/>
        <v>13.1</v>
      </c>
      <c r="BP91" s="7"/>
      <c r="BQ91" s="8">
        <f t="shared" si="75"/>
        <v>1.10917</v>
      </c>
      <c r="BR91" s="7"/>
      <c r="BS91" s="6">
        <v>133.1</v>
      </c>
      <c r="BT91" s="7"/>
      <c r="BU91" s="6">
        <v>120</v>
      </c>
      <c r="BV91" s="7"/>
      <c r="BW91" s="6">
        <f t="shared" si="76"/>
        <v>13.1</v>
      </c>
      <c r="BX91" s="7"/>
      <c r="BY91" s="8">
        <f t="shared" si="77"/>
        <v>1.10917</v>
      </c>
      <c r="BZ91" s="7"/>
      <c r="CA91" s="6">
        <v>133.1</v>
      </c>
      <c r="CB91" s="7"/>
      <c r="CC91" s="6">
        <v>120</v>
      </c>
      <c r="CD91" s="7"/>
      <c r="CE91" s="6">
        <f t="shared" si="78"/>
        <v>13.1</v>
      </c>
      <c r="CF91" s="7"/>
      <c r="CG91" s="8">
        <f t="shared" si="79"/>
        <v>1.10917</v>
      </c>
      <c r="CH91" s="7"/>
      <c r="CI91" s="6">
        <v>133.1</v>
      </c>
      <c r="CJ91" s="7"/>
      <c r="CK91" s="6">
        <v>150</v>
      </c>
      <c r="CL91" s="7"/>
      <c r="CM91" s="6">
        <f t="shared" si="80"/>
        <v>-16.899999999999999</v>
      </c>
      <c r="CN91" s="7"/>
      <c r="CO91" s="8">
        <f t="shared" si="81"/>
        <v>0.88732999999999995</v>
      </c>
      <c r="CP91" s="7"/>
      <c r="CQ91" s="6">
        <v>133.1</v>
      </c>
      <c r="CR91" s="7"/>
      <c r="CS91" s="6">
        <v>120</v>
      </c>
      <c r="CT91" s="7"/>
      <c r="CU91" s="6">
        <f t="shared" si="82"/>
        <v>13.1</v>
      </c>
      <c r="CV91" s="7"/>
      <c r="CW91" s="8">
        <f t="shared" si="83"/>
        <v>1.10917</v>
      </c>
      <c r="CX91" s="7"/>
      <c r="CY91" s="6">
        <f t="shared" si="84"/>
        <v>1548.54</v>
      </c>
      <c r="CZ91" s="7"/>
      <c r="DA91" s="6">
        <f t="shared" si="85"/>
        <v>1500</v>
      </c>
      <c r="DB91" s="7"/>
      <c r="DC91" s="6">
        <f t="shared" si="86"/>
        <v>48.54</v>
      </c>
      <c r="DD91" s="7"/>
      <c r="DE91" s="8">
        <f t="shared" si="87"/>
        <v>1.0323599999999999</v>
      </c>
    </row>
    <row r="92" spans="1:109" x14ac:dyDescent="0.25">
      <c r="A92" s="2"/>
      <c r="B92" s="2"/>
      <c r="C92" s="2"/>
      <c r="D92" s="2"/>
      <c r="E92" s="2"/>
      <c r="F92" s="2" t="s">
        <v>95</v>
      </c>
      <c r="G92" s="6">
        <v>237.65</v>
      </c>
      <c r="H92" s="7"/>
      <c r="I92" s="6">
        <v>1200</v>
      </c>
      <c r="J92" s="7"/>
      <c r="K92" s="6">
        <f t="shared" si="60"/>
        <v>-962.35</v>
      </c>
      <c r="L92" s="7"/>
      <c r="M92" s="8">
        <f t="shared" si="61"/>
        <v>0.19803999999999999</v>
      </c>
      <c r="N92" s="7"/>
      <c r="O92" s="6">
        <v>488.01</v>
      </c>
      <c r="P92" s="7"/>
      <c r="Q92" s="6">
        <v>300</v>
      </c>
      <c r="R92" s="7"/>
      <c r="S92" s="6">
        <f t="shared" si="62"/>
        <v>188.01</v>
      </c>
      <c r="T92" s="7"/>
      <c r="U92" s="8">
        <f t="shared" si="63"/>
        <v>1.6267</v>
      </c>
      <c r="V92" s="7"/>
      <c r="W92" s="6">
        <v>27.36</v>
      </c>
      <c r="X92" s="7"/>
      <c r="Y92" s="6">
        <v>400</v>
      </c>
      <c r="Z92" s="7"/>
      <c r="AA92" s="6">
        <f t="shared" si="64"/>
        <v>-372.64</v>
      </c>
      <c r="AB92" s="7"/>
      <c r="AC92" s="8">
        <f t="shared" si="65"/>
        <v>6.8400000000000002E-2</v>
      </c>
      <c r="AD92" s="7"/>
      <c r="AE92" s="6">
        <v>0</v>
      </c>
      <c r="AF92" s="7"/>
      <c r="AG92" s="6">
        <v>0</v>
      </c>
      <c r="AH92" s="7"/>
      <c r="AI92" s="6">
        <f t="shared" si="66"/>
        <v>0</v>
      </c>
      <c r="AJ92" s="7"/>
      <c r="AK92" s="8">
        <f t="shared" si="67"/>
        <v>0</v>
      </c>
      <c r="AL92" s="7"/>
      <c r="AM92" s="6">
        <v>195.44</v>
      </c>
      <c r="AN92" s="7"/>
      <c r="AO92" s="6">
        <v>200</v>
      </c>
      <c r="AP92" s="7"/>
      <c r="AQ92" s="6">
        <f t="shared" si="68"/>
        <v>-4.5599999999999996</v>
      </c>
      <c r="AR92" s="7"/>
      <c r="AS92" s="8">
        <f t="shared" si="69"/>
        <v>0.97719999999999996</v>
      </c>
      <c r="AT92" s="7"/>
      <c r="AU92" s="6">
        <v>0</v>
      </c>
      <c r="AV92" s="7"/>
      <c r="AW92" s="6">
        <v>0</v>
      </c>
      <c r="AX92" s="7"/>
      <c r="AY92" s="6">
        <f t="shared" si="70"/>
        <v>0</v>
      </c>
      <c r="AZ92" s="7"/>
      <c r="BA92" s="8">
        <f t="shared" si="71"/>
        <v>0</v>
      </c>
      <c r="BB92" s="7"/>
      <c r="BC92" s="6">
        <v>66.87</v>
      </c>
      <c r="BD92" s="7"/>
      <c r="BE92" s="6">
        <v>0</v>
      </c>
      <c r="BF92" s="7"/>
      <c r="BG92" s="6">
        <f t="shared" si="72"/>
        <v>66.87</v>
      </c>
      <c r="BH92" s="7"/>
      <c r="BI92" s="8">
        <f t="shared" si="73"/>
        <v>1</v>
      </c>
      <c r="BJ92" s="7"/>
      <c r="BK92" s="6">
        <v>84.14</v>
      </c>
      <c r="BL92" s="7"/>
      <c r="BM92" s="6">
        <v>200</v>
      </c>
      <c r="BN92" s="7"/>
      <c r="BO92" s="6">
        <f t="shared" si="74"/>
        <v>-115.86</v>
      </c>
      <c r="BP92" s="7"/>
      <c r="BQ92" s="8">
        <f t="shared" si="75"/>
        <v>0.42070000000000002</v>
      </c>
      <c r="BR92" s="7"/>
      <c r="BS92" s="6">
        <v>169.72</v>
      </c>
      <c r="BT92" s="7"/>
      <c r="BU92" s="6">
        <v>0</v>
      </c>
      <c r="BV92" s="7"/>
      <c r="BW92" s="6">
        <f t="shared" si="76"/>
        <v>169.72</v>
      </c>
      <c r="BX92" s="7"/>
      <c r="BY92" s="8">
        <f t="shared" si="77"/>
        <v>1</v>
      </c>
      <c r="BZ92" s="7"/>
      <c r="CA92" s="6">
        <v>17.95</v>
      </c>
      <c r="CB92" s="7"/>
      <c r="CC92" s="6">
        <v>500</v>
      </c>
      <c r="CD92" s="7"/>
      <c r="CE92" s="6">
        <f t="shared" si="78"/>
        <v>-482.05</v>
      </c>
      <c r="CF92" s="7"/>
      <c r="CG92" s="8">
        <f t="shared" si="79"/>
        <v>3.5900000000000001E-2</v>
      </c>
      <c r="CH92" s="7"/>
      <c r="CI92" s="6">
        <v>62.22</v>
      </c>
      <c r="CJ92" s="7"/>
      <c r="CK92" s="6">
        <v>200</v>
      </c>
      <c r="CL92" s="7"/>
      <c r="CM92" s="6">
        <f t="shared" si="80"/>
        <v>-137.78</v>
      </c>
      <c r="CN92" s="7"/>
      <c r="CO92" s="8">
        <f t="shared" si="81"/>
        <v>0.31109999999999999</v>
      </c>
      <c r="CP92" s="7"/>
      <c r="CQ92" s="6">
        <v>0</v>
      </c>
      <c r="CR92" s="7"/>
      <c r="CS92" s="6">
        <v>0</v>
      </c>
      <c r="CT92" s="7"/>
      <c r="CU92" s="6">
        <f t="shared" si="82"/>
        <v>0</v>
      </c>
      <c r="CV92" s="7"/>
      <c r="CW92" s="8">
        <f t="shared" si="83"/>
        <v>0</v>
      </c>
      <c r="CX92" s="7"/>
      <c r="CY92" s="6">
        <f t="shared" si="84"/>
        <v>1349.36</v>
      </c>
      <c r="CZ92" s="7"/>
      <c r="DA92" s="6">
        <f t="shared" si="85"/>
        <v>3000</v>
      </c>
      <c r="DB92" s="7"/>
      <c r="DC92" s="6">
        <f t="shared" si="86"/>
        <v>-1650.64</v>
      </c>
      <c r="DD92" s="7"/>
      <c r="DE92" s="8">
        <f t="shared" si="87"/>
        <v>0.44979000000000002</v>
      </c>
    </row>
    <row r="93" spans="1:109" ht="15.75" thickBot="1" x14ac:dyDescent="0.3">
      <c r="A93" s="2"/>
      <c r="B93" s="2"/>
      <c r="C93" s="2"/>
      <c r="D93" s="2"/>
      <c r="E93" s="2"/>
      <c r="F93" s="2" t="s">
        <v>96</v>
      </c>
      <c r="G93" s="9">
        <v>0</v>
      </c>
      <c r="H93" s="7"/>
      <c r="I93" s="9">
        <v>750</v>
      </c>
      <c r="J93" s="7"/>
      <c r="K93" s="9">
        <f t="shared" si="60"/>
        <v>-750</v>
      </c>
      <c r="L93" s="7"/>
      <c r="M93" s="10">
        <f t="shared" si="61"/>
        <v>0</v>
      </c>
      <c r="N93" s="7"/>
      <c r="O93" s="9">
        <v>750</v>
      </c>
      <c r="P93" s="7"/>
      <c r="Q93" s="9">
        <v>750</v>
      </c>
      <c r="R93" s="7"/>
      <c r="S93" s="9">
        <f t="shared" si="62"/>
        <v>0</v>
      </c>
      <c r="T93" s="7"/>
      <c r="U93" s="10">
        <f t="shared" si="63"/>
        <v>1</v>
      </c>
      <c r="V93" s="7"/>
      <c r="W93" s="9">
        <v>3000</v>
      </c>
      <c r="X93" s="7"/>
      <c r="Y93" s="9">
        <v>750</v>
      </c>
      <c r="Z93" s="7"/>
      <c r="AA93" s="9">
        <f t="shared" si="64"/>
        <v>2250</v>
      </c>
      <c r="AB93" s="7"/>
      <c r="AC93" s="10">
        <f t="shared" si="65"/>
        <v>4</v>
      </c>
      <c r="AD93" s="7"/>
      <c r="AE93" s="9">
        <v>750</v>
      </c>
      <c r="AF93" s="7"/>
      <c r="AG93" s="9">
        <v>750</v>
      </c>
      <c r="AH93" s="7"/>
      <c r="AI93" s="9">
        <f t="shared" si="66"/>
        <v>0</v>
      </c>
      <c r="AJ93" s="7"/>
      <c r="AK93" s="10">
        <f t="shared" si="67"/>
        <v>1</v>
      </c>
      <c r="AL93" s="7"/>
      <c r="AM93" s="9">
        <v>750</v>
      </c>
      <c r="AN93" s="7"/>
      <c r="AO93" s="9">
        <v>750</v>
      </c>
      <c r="AP93" s="7"/>
      <c r="AQ93" s="9">
        <f t="shared" si="68"/>
        <v>0</v>
      </c>
      <c r="AR93" s="7"/>
      <c r="AS93" s="10">
        <f t="shared" si="69"/>
        <v>1</v>
      </c>
      <c r="AT93" s="7"/>
      <c r="AU93" s="9">
        <v>750</v>
      </c>
      <c r="AV93" s="7"/>
      <c r="AW93" s="9">
        <v>750</v>
      </c>
      <c r="AX93" s="7"/>
      <c r="AY93" s="9">
        <f t="shared" si="70"/>
        <v>0</v>
      </c>
      <c r="AZ93" s="7"/>
      <c r="BA93" s="10">
        <f t="shared" si="71"/>
        <v>1</v>
      </c>
      <c r="BB93" s="7"/>
      <c r="BC93" s="9">
        <v>750</v>
      </c>
      <c r="BD93" s="7"/>
      <c r="BE93" s="9">
        <v>750</v>
      </c>
      <c r="BF93" s="7"/>
      <c r="BG93" s="9">
        <f t="shared" si="72"/>
        <v>0</v>
      </c>
      <c r="BH93" s="7"/>
      <c r="BI93" s="10">
        <f t="shared" si="73"/>
        <v>1</v>
      </c>
      <c r="BJ93" s="7"/>
      <c r="BK93" s="9">
        <v>0</v>
      </c>
      <c r="BL93" s="7"/>
      <c r="BM93" s="9">
        <v>750</v>
      </c>
      <c r="BN93" s="7"/>
      <c r="BO93" s="9">
        <f t="shared" si="74"/>
        <v>-750</v>
      </c>
      <c r="BP93" s="7"/>
      <c r="BQ93" s="10">
        <f t="shared" si="75"/>
        <v>0</v>
      </c>
      <c r="BR93" s="7"/>
      <c r="BS93" s="9">
        <v>750</v>
      </c>
      <c r="BT93" s="7"/>
      <c r="BU93" s="9">
        <v>750</v>
      </c>
      <c r="BV93" s="7"/>
      <c r="BW93" s="9">
        <f t="shared" si="76"/>
        <v>0</v>
      </c>
      <c r="BX93" s="7"/>
      <c r="BY93" s="10">
        <f t="shared" si="77"/>
        <v>1</v>
      </c>
      <c r="BZ93" s="7"/>
      <c r="CA93" s="9">
        <v>1500</v>
      </c>
      <c r="CB93" s="7"/>
      <c r="CC93" s="9">
        <v>750</v>
      </c>
      <c r="CD93" s="7"/>
      <c r="CE93" s="9">
        <f t="shared" si="78"/>
        <v>750</v>
      </c>
      <c r="CF93" s="7"/>
      <c r="CG93" s="10">
        <f t="shared" si="79"/>
        <v>2</v>
      </c>
      <c r="CH93" s="7"/>
      <c r="CI93" s="9">
        <v>750</v>
      </c>
      <c r="CJ93" s="7"/>
      <c r="CK93" s="9">
        <v>750</v>
      </c>
      <c r="CL93" s="7"/>
      <c r="CM93" s="9">
        <f t="shared" si="80"/>
        <v>0</v>
      </c>
      <c r="CN93" s="7"/>
      <c r="CO93" s="10">
        <f t="shared" si="81"/>
        <v>1</v>
      </c>
      <c r="CP93" s="7"/>
      <c r="CQ93" s="9">
        <v>750</v>
      </c>
      <c r="CR93" s="7"/>
      <c r="CS93" s="9">
        <v>750</v>
      </c>
      <c r="CT93" s="7"/>
      <c r="CU93" s="9">
        <f t="shared" si="82"/>
        <v>0</v>
      </c>
      <c r="CV93" s="7"/>
      <c r="CW93" s="10">
        <f t="shared" si="83"/>
        <v>1</v>
      </c>
      <c r="CX93" s="7"/>
      <c r="CY93" s="9">
        <f t="shared" si="84"/>
        <v>10500</v>
      </c>
      <c r="CZ93" s="7"/>
      <c r="DA93" s="9">
        <f t="shared" si="85"/>
        <v>9000</v>
      </c>
      <c r="DB93" s="7"/>
      <c r="DC93" s="9">
        <f t="shared" si="86"/>
        <v>1500</v>
      </c>
      <c r="DD93" s="7"/>
      <c r="DE93" s="10">
        <f t="shared" si="87"/>
        <v>1.1666700000000001</v>
      </c>
    </row>
    <row r="94" spans="1:109" x14ac:dyDescent="0.25">
      <c r="A94" s="2"/>
      <c r="B94" s="2"/>
      <c r="C94" s="2"/>
      <c r="D94" s="2"/>
      <c r="E94" s="2" t="s">
        <v>97</v>
      </c>
      <c r="F94" s="2"/>
      <c r="G94" s="6">
        <f>ROUND(SUM(G89:G93),5)</f>
        <v>355.23</v>
      </c>
      <c r="H94" s="7"/>
      <c r="I94" s="6">
        <f>ROUND(SUM(I89:I93),5)</f>
        <v>2070</v>
      </c>
      <c r="J94" s="7"/>
      <c r="K94" s="6">
        <f t="shared" si="60"/>
        <v>-1714.77</v>
      </c>
      <c r="L94" s="7"/>
      <c r="M94" s="8">
        <f t="shared" si="61"/>
        <v>0.17161000000000001</v>
      </c>
      <c r="N94" s="7"/>
      <c r="O94" s="6">
        <f>ROUND(SUM(O89:O93),5)</f>
        <v>1355.59</v>
      </c>
      <c r="P94" s="7"/>
      <c r="Q94" s="6">
        <f>ROUND(SUM(Q89:Q93),5)</f>
        <v>1170</v>
      </c>
      <c r="R94" s="7"/>
      <c r="S94" s="6">
        <f t="shared" si="62"/>
        <v>185.59</v>
      </c>
      <c r="T94" s="7"/>
      <c r="U94" s="8">
        <f t="shared" si="63"/>
        <v>1.15862</v>
      </c>
      <c r="V94" s="7"/>
      <c r="W94" s="6">
        <f>ROUND(SUM(W89:W93),5)</f>
        <v>3144.94</v>
      </c>
      <c r="X94" s="7"/>
      <c r="Y94" s="6">
        <f>ROUND(SUM(Y89:Y93),5)</f>
        <v>1270</v>
      </c>
      <c r="Z94" s="7"/>
      <c r="AA94" s="6">
        <f t="shared" si="64"/>
        <v>1874.94</v>
      </c>
      <c r="AB94" s="7"/>
      <c r="AC94" s="8">
        <f t="shared" si="65"/>
        <v>2.4763299999999999</v>
      </c>
      <c r="AD94" s="7"/>
      <c r="AE94" s="6">
        <f>ROUND(SUM(AE89:AE93),5)</f>
        <v>881</v>
      </c>
      <c r="AF94" s="7"/>
      <c r="AG94" s="6">
        <f>ROUND(SUM(AG89:AG93),5)</f>
        <v>870</v>
      </c>
      <c r="AH94" s="7"/>
      <c r="AI94" s="6">
        <f t="shared" si="66"/>
        <v>11</v>
      </c>
      <c r="AJ94" s="7"/>
      <c r="AK94" s="8">
        <f t="shared" si="67"/>
        <v>1.01264</v>
      </c>
      <c r="AL94" s="7"/>
      <c r="AM94" s="6">
        <f>ROUND(SUM(AM89:AM93),5)</f>
        <v>1078.54</v>
      </c>
      <c r="AN94" s="7"/>
      <c r="AO94" s="6">
        <f>ROUND(SUM(AO89:AO93),5)</f>
        <v>1100</v>
      </c>
      <c r="AP94" s="7"/>
      <c r="AQ94" s="6">
        <f t="shared" si="68"/>
        <v>-21.46</v>
      </c>
      <c r="AR94" s="7"/>
      <c r="AS94" s="8">
        <f t="shared" si="69"/>
        <v>0.98048999999999997</v>
      </c>
      <c r="AT94" s="7"/>
      <c r="AU94" s="6">
        <f>ROUND(SUM(AU89:AU93),5)</f>
        <v>883.1</v>
      </c>
      <c r="AV94" s="7"/>
      <c r="AW94" s="6">
        <f>ROUND(SUM(AW89:AW93),5)</f>
        <v>870</v>
      </c>
      <c r="AX94" s="7"/>
      <c r="AY94" s="6">
        <f t="shared" si="70"/>
        <v>13.1</v>
      </c>
      <c r="AZ94" s="7"/>
      <c r="BA94" s="8">
        <f t="shared" si="71"/>
        <v>1.0150600000000001</v>
      </c>
      <c r="BB94" s="7"/>
      <c r="BC94" s="6">
        <f>ROUND(SUM(BC89:BC93),5)</f>
        <v>1363.01</v>
      </c>
      <c r="BD94" s="7"/>
      <c r="BE94" s="6">
        <f>ROUND(SUM(BE89:BE93),5)</f>
        <v>1870</v>
      </c>
      <c r="BF94" s="7"/>
      <c r="BG94" s="6">
        <f t="shared" si="72"/>
        <v>-506.99</v>
      </c>
      <c r="BH94" s="7"/>
      <c r="BI94" s="8">
        <f t="shared" si="73"/>
        <v>0.72887999999999997</v>
      </c>
      <c r="BJ94" s="7"/>
      <c r="BK94" s="6">
        <f>ROUND(SUM(BK89:BK93),5)</f>
        <v>217.24</v>
      </c>
      <c r="BL94" s="7"/>
      <c r="BM94" s="6">
        <f>ROUND(SUM(BM89:BM93),5)</f>
        <v>1070</v>
      </c>
      <c r="BN94" s="7"/>
      <c r="BO94" s="6">
        <f t="shared" si="74"/>
        <v>-852.76</v>
      </c>
      <c r="BP94" s="7"/>
      <c r="BQ94" s="8">
        <f t="shared" si="75"/>
        <v>0.20302999999999999</v>
      </c>
      <c r="BR94" s="7"/>
      <c r="BS94" s="6">
        <f>ROUND(SUM(BS89:BS93),5)</f>
        <v>1052.82</v>
      </c>
      <c r="BT94" s="7"/>
      <c r="BU94" s="6">
        <f>ROUND(SUM(BU89:BU93),5)</f>
        <v>870</v>
      </c>
      <c r="BV94" s="7"/>
      <c r="BW94" s="6">
        <f t="shared" si="76"/>
        <v>182.82</v>
      </c>
      <c r="BX94" s="7"/>
      <c r="BY94" s="8">
        <f t="shared" si="77"/>
        <v>1.21014</v>
      </c>
      <c r="BZ94" s="7"/>
      <c r="CA94" s="6">
        <f>ROUND(SUM(CA89:CA93),5)</f>
        <v>1651.05</v>
      </c>
      <c r="CB94" s="7"/>
      <c r="CC94" s="6">
        <f>ROUND(SUM(CC89:CC93),5)</f>
        <v>1370</v>
      </c>
      <c r="CD94" s="7"/>
      <c r="CE94" s="6">
        <f t="shared" si="78"/>
        <v>281.05</v>
      </c>
      <c r="CF94" s="7"/>
      <c r="CG94" s="8">
        <f t="shared" si="79"/>
        <v>1.2051499999999999</v>
      </c>
      <c r="CH94" s="7"/>
      <c r="CI94" s="6">
        <f>ROUND(SUM(CI89:CI93),5)</f>
        <v>945.32</v>
      </c>
      <c r="CJ94" s="7"/>
      <c r="CK94" s="6">
        <f>ROUND(SUM(CK89:CK93),5)</f>
        <v>1100</v>
      </c>
      <c r="CL94" s="7"/>
      <c r="CM94" s="6">
        <f t="shared" si="80"/>
        <v>-154.68</v>
      </c>
      <c r="CN94" s="7"/>
      <c r="CO94" s="8">
        <f t="shared" si="81"/>
        <v>0.85938000000000003</v>
      </c>
      <c r="CP94" s="7"/>
      <c r="CQ94" s="6">
        <f>ROUND(SUM(CQ89:CQ93),5)</f>
        <v>883.1</v>
      </c>
      <c r="CR94" s="7"/>
      <c r="CS94" s="6">
        <f>ROUND(SUM(CS89:CS93),5)</f>
        <v>870</v>
      </c>
      <c r="CT94" s="7"/>
      <c r="CU94" s="6">
        <f t="shared" si="82"/>
        <v>13.1</v>
      </c>
      <c r="CV94" s="7"/>
      <c r="CW94" s="8">
        <f t="shared" si="83"/>
        <v>1.0150600000000001</v>
      </c>
      <c r="CX94" s="7"/>
      <c r="CY94" s="6">
        <f t="shared" si="84"/>
        <v>13810.94</v>
      </c>
      <c r="CZ94" s="7"/>
      <c r="DA94" s="6">
        <f t="shared" si="85"/>
        <v>14500</v>
      </c>
      <c r="DB94" s="7"/>
      <c r="DC94" s="6">
        <f t="shared" si="86"/>
        <v>-689.06</v>
      </c>
      <c r="DD94" s="7"/>
      <c r="DE94" s="8">
        <f t="shared" si="87"/>
        <v>0.95247999999999999</v>
      </c>
    </row>
    <row r="95" spans="1:109" x14ac:dyDescent="0.25">
      <c r="A95" s="2"/>
      <c r="B95" s="2"/>
      <c r="C95" s="2"/>
      <c r="D95" s="2"/>
      <c r="E95" s="2" t="s">
        <v>98</v>
      </c>
      <c r="F95" s="2"/>
      <c r="G95" s="6">
        <v>750</v>
      </c>
      <c r="H95" s="7"/>
      <c r="I95" s="6">
        <v>750</v>
      </c>
      <c r="J95" s="7"/>
      <c r="K95" s="6">
        <f t="shared" si="60"/>
        <v>0</v>
      </c>
      <c r="L95" s="7"/>
      <c r="M95" s="8">
        <f t="shared" si="61"/>
        <v>1</v>
      </c>
      <c r="N95" s="7"/>
      <c r="O95" s="6">
        <v>830.33</v>
      </c>
      <c r="P95" s="7"/>
      <c r="Q95" s="6">
        <v>750</v>
      </c>
      <c r="R95" s="7"/>
      <c r="S95" s="6">
        <f t="shared" si="62"/>
        <v>80.33</v>
      </c>
      <c r="T95" s="7"/>
      <c r="U95" s="8">
        <f t="shared" si="63"/>
        <v>1.10711</v>
      </c>
      <c r="V95" s="7"/>
      <c r="W95" s="6">
        <v>1555.38</v>
      </c>
      <c r="X95" s="7"/>
      <c r="Y95" s="6">
        <v>750</v>
      </c>
      <c r="Z95" s="7"/>
      <c r="AA95" s="6">
        <f t="shared" si="64"/>
        <v>805.38</v>
      </c>
      <c r="AB95" s="7"/>
      <c r="AC95" s="8">
        <f t="shared" si="65"/>
        <v>2.0738400000000001</v>
      </c>
      <c r="AD95" s="7"/>
      <c r="AE95" s="6">
        <v>405.37</v>
      </c>
      <c r="AF95" s="7"/>
      <c r="AG95" s="6">
        <v>750</v>
      </c>
      <c r="AH95" s="7"/>
      <c r="AI95" s="6">
        <f t="shared" si="66"/>
        <v>-344.63</v>
      </c>
      <c r="AJ95" s="7"/>
      <c r="AK95" s="8">
        <f t="shared" si="67"/>
        <v>0.54049000000000003</v>
      </c>
      <c r="AL95" s="7"/>
      <c r="AM95" s="6">
        <v>805.38</v>
      </c>
      <c r="AN95" s="7"/>
      <c r="AO95" s="6">
        <v>750</v>
      </c>
      <c r="AP95" s="7"/>
      <c r="AQ95" s="6">
        <f t="shared" si="68"/>
        <v>55.38</v>
      </c>
      <c r="AR95" s="7"/>
      <c r="AS95" s="8">
        <f t="shared" si="69"/>
        <v>1.0738399999999999</v>
      </c>
      <c r="AT95" s="7"/>
      <c r="AU95" s="6">
        <v>1219.96</v>
      </c>
      <c r="AV95" s="7"/>
      <c r="AW95" s="6">
        <v>750</v>
      </c>
      <c r="AX95" s="7"/>
      <c r="AY95" s="6">
        <f t="shared" si="70"/>
        <v>469.96</v>
      </c>
      <c r="AZ95" s="7"/>
      <c r="BA95" s="8">
        <f t="shared" si="71"/>
        <v>1.6266099999999999</v>
      </c>
      <c r="BB95" s="7"/>
      <c r="BC95" s="6">
        <v>805.38</v>
      </c>
      <c r="BD95" s="7"/>
      <c r="BE95" s="6">
        <v>750</v>
      </c>
      <c r="BF95" s="7"/>
      <c r="BG95" s="6">
        <f t="shared" si="72"/>
        <v>55.38</v>
      </c>
      <c r="BH95" s="7"/>
      <c r="BI95" s="8">
        <f t="shared" si="73"/>
        <v>1.0738399999999999</v>
      </c>
      <c r="BJ95" s="7"/>
      <c r="BK95" s="6">
        <v>863</v>
      </c>
      <c r="BL95" s="7"/>
      <c r="BM95" s="6">
        <v>750</v>
      </c>
      <c r="BN95" s="7"/>
      <c r="BO95" s="6">
        <f t="shared" si="74"/>
        <v>113</v>
      </c>
      <c r="BP95" s="7"/>
      <c r="BQ95" s="8">
        <f t="shared" si="75"/>
        <v>1.1506700000000001</v>
      </c>
      <c r="BR95" s="7"/>
      <c r="BS95" s="6">
        <v>900</v>
      </c>
      <c r="BT95" s="7"/>
      <c r="BU95" s="6">
        <v>750</v>
      </c>
      <c r="BV95" s="7"/>
      <c r="BW95" s="6">
        <f t="shared" si="76"/>
        <v>150</v>
      </c>
      <c r="BX95" s="7"/>
      <c r="BY95" s="8">
        <f t="shared" si="77"/>
        <v>1.2</v>
      </c>
      <c r="BZ95" s="7"/>
      <c r="CA95" s="6">
        <v>750</v>
      </c>
      <c r="CB95" s="7"/>
      <c r="CC95" s="6">
        <v>750</v>
      </c>
      <c r="CD95" s="7"/>
      <c r="CE95" s="6">
        <f t="shared" si="78"/>
        <v>0</v>
      </c>
      <c r="CF95" s="7"/>
      <c r="CG95" s="8">
        <f t="shared" si="79"/>
        <v>1</v>
      </c>
      <c r="CH95" s="7"/>
      <c r="CI95" s="6">
        <v>0</v>
      </c>
      <c r="CJ95" s="7"/>
      <c r="CK95" s="6">
        <v>750</v>
      </c>
      <c r="CL95" s="7"/>
      <c r="CM95" s="6">
        <f t="shared" si="80"/>
        <v>-750</v>
      </c>
      <c r="CN95" s="7"/>
      <c r="CO95" s="8">
        <f t="shared" si="81"/>
        <v>0</v>
      </c>
      <c r="CP95" s="7"/>
      <c r="CQ95" s="6">
        <v>1800</v>
      </c>
      <c r="CR95" s="7"/>
      <c r="CS95" s="6">
        <v>750</v>
      </c>
      <c r="CT95" s="7"/>
      <c r="CU95" s="6">
        <f t="shared" si="82"/>
        <v>1050</v>
      </c>
      <c r="CV95" s="7"/>
      <c r="CW95" s="8">
        <f t="shared" si="83"/>
        <v>2.4</v>
      </c>
      <c r="CX95" s="7"/>
      <c r="CY95" s="6">
        <f t="shared" si="84"/>
        <v>10684.8</v>
      </c>
      <c r="CZ95" s="7"/>
      <c r="DA95" s="6">
        <f t="shared" si="85"/>
        <v>9000</v>
      </c>
      <c r="DB95" s="7"/>
      <c r="DC95" s="6">
        <f t="shared" si="86"/>
        <v>1684.8</v>
      </c>
      <c r="DD95" s="7"/>
      <c r="DE95" s="8">
        <f t="shared" si="87"/>
        <v>1.1872</v>
      </c>
    </row>
    <row r="96" spans="1:109" x14ac:dyDescent="0.25">
      <c r="A96" s="2"/>
      <c r="B96" s="2"/>
      <c r="C96" s="2"/>
      <c r="D96" s="2"/>
      <c r="E96" s="2" t="s">
        <v>99</v>
      </c>
      <c r="F96" s="2"/>
      <c r="G96" s="6">
        <v>692.67</v>
      </c>
      <c r="H96" s="7"/>
      <c r="I96" s="6">
        <v>350</v>
      </c>
      <c r="J96" s="7"/>
      <c r="K96" s="6">
        <f t="shared" si="60"/>
        <v>342.67</v>
      </c>
      <c r="L96" s="7"/>
      <c r="M96" s="8">
        <f t="shared" si="61"/>
        <v>1.97906</v>
      </c>
      <c r="N96" s="7"/>
      <c r="O96" s="6">
        <v>530.14</v>
      </c>
      <c r="P96" s="7"/>
      <c r="Q96" s="6">
        <v>350</v>
      </c>
      <c r="R96" s="7"/>
      <c r="S96" s="6">
        <f t="shared" si="62"/>
        <v>180.14</v>
      </c>
      <c r="T96" s="7"/>
      <c r="U96" s="8">
        <f t="shared" si="63"/>
        <v>1.5146900000000001</v>
      </c>
      <c r="V96" s="7"/>
      <c r="W96" s="6">
        <v>530.14</v>
      </c>
      <c r="X96" s="7"/>
      <c r="Y96" s="6">
        <v>650</v>
      </c>
      <c r="Z96" s="7"/>
      <c r="AA96" s="6">
        <f t="shared" si="64"/>
        <v>-119.86</v>
      </c>
      <c r="AB96" s="7"/>
      <c r="AC96" s="8">
        <f t="shared" si="65"/>
        <v>0.81559999999999999</v>
      </c>
      <c r="AD96" s="7"/>
      <c r="AE96" s="6">
        <v>530.14</v>
      </c>
      <c r="AF96" s="7"/>
      <c r="AG96" s="6">
        <v>350</v>
      </c>
      <c r="AH96" s="7"/>
      <c r="AI96" s="6">
        <f t="shared" si="66"/>
        <v>180.14</v>
      </c>
      <c r="AJ96" s="7"/>
      <c r="AK96" s="8">
        <f t="shared" si="67"/>
        <v>1.5146900000000001</v>
      </c>
      <c r="AL96" s="7"/>
      <c r="AM96" s="6">
        <v>530.14</v>
      </c>
      <c r="AN96" s="7"/>
      <c r="AO96" s="6">
        <v>350</v>
      </c>
      <c r="AP96" s="7"/>
      <c r="AQ96" s="6">
        <f t="shared" si="68"/>
        <v>180.14</v>
      </c>
      <c r="AR96" s="7"/>
      <c r="AS96" s="8">
        <f t="shared" si="69"/>
        <v>1.5146900000000001</v>
      </c>
      <c r="AT96" s="7"/>
      <c r="AU96" s="6">
        <v>375.35</v>
      </c>
      <c r="AV96" s="7"/>
      <c r="AW96" s="6">
        <v>350</v>
      </c>
      <c r="AX96" s="7"/>
      <c r="AY96" s="6">
        <f t="shared" si="70"/>
        <v>25.35</v>
      </c>
      <c r="AZ96" s="7"/>
      <c r="BA96" s="8">
        <f t="shared" si="71"/>
        <v>1.07243</v>
      </c>
      <c r="BB96" s="7"/>
      <c r="BC96" s="6">
        <v>684.93</v>
      </c>
      <c r="BD96" s="7"/>
      <c r="BE96" s="6">
        <v>650</v>
      </c>
      <c r="BF96" s="7"/>
      <c r="BG96" s="6">
        <f t="shared" si="72"/>
        <v>34.93</v>
      </c>
      <c r="BH96" s="7"/>
      <c r="BI96" s="8">
        <f t="shared" si="73"/>
        <v>1.0537399999999999</v>
      </c>
      <c r="BJ96" s="7"/>
      <c r="BK96" s="6">
        <v>154.79</v>
      </c>
      <c r="BL96" s="7"/>
      <c r="BM96" s="6">
        <v>350</v>
      </c>
      <c r="BN96" s="7"/>
      <c r="BO96" s="6">
        <f t="shared" si="74"/>
        <v>-195.21</v>
      </c>
      <c r="BP96" s="7"/>
      <c r="BQ96" s="8">
        <f t="shared" si="75"/>
        <v>0.44225999999999999</v>
      </c>
      <c r="BR96" s="7"/>
      <c r="BS96" s="6">
        <v>905.49</v>
      </c>
      <c r="BT96" s="7"/>
      <c r="BU96" s="6">
        <v>350</v>
      </c>
      <c r="BV96" s="7"/>
      <c r="BW96" s="6">
        <f t="shared" si="76"/>
        <v>555.49</v>
      </c>
      <c r="BX96" s="7"/>
      <c r="BY96" s="8">
        <f t="shared" si="77"/>
        <v>2.58711</v>
      </c>
      <c r="BZ96" s="7"/>
      <c r="CA96" s="6">
        <v>530.14</v>
      </c>
      <c r="CB96" s="7"/>
      <c r="CC96" s="6">
        <v>550</v>
      </c>
      <c r="CD96" s="7"/>
      <c r="CE96" s="6">
        <f t="shared" si="78"/>
        <v>-19.86</v>
      </c>
      <c r="CF96" s="7"/>
      <c r="CG96" s="8">
        <f t="shared" si="79"/>
        <v>0.96389000000000002</v>
      </c>
      <c r="CH96" s="7"/>
      <c r="CI96" s="6">
        <v>669.34</v>
      </c>
      <c r="CJ96" s="7"/>
      <c r="CK96" s="6">
        <v>350</v>
      </c>
      <c r="CL96" s="7"/>
      <c r="CM96" s="6">
        <f t="shared" si="80"/>
        <v>319.33999999999997</v>
      </c>
      <c r="CN96" s="7"/>
      <c r="CO96" s="8">
        <f t="shared" si="81"/>
        <v>1.9124000000000001</v>
      </c>
      <c r="CP96" s="7"/>
      <c r="CQ96" s="6">
        <v>905.49</v>
      </c>
      <c r="CR96" s="7"/>
      <c r="CS96" s="6">
        <v>350</v>
      </c>
      <c r="CT96" s="7"/>
      <c r="CU96" s="6">
        <f t="shared" si="82"/>
        <v>555.49</v>
      </c>
      <c r="CV96" s="7"/>
      <c r="CW96" s="8">
        <f t="shared" si="83"/>
        <v>2.58711</v>
      </c>
      <c r="CX96" s="7"/>
      <c r="CY96" s="6">
        <f t="shared" si="84"/>
        <v>7038.76</v>
      </c>
      <c r="CZ96" s="7"/>
      <c r="DA96" s="6">
        <f t="shared" si="85"/>
        <v>5000</v>
      </c>
      <c r="DB96" s="7"/>
      <c r="DC96" s="6">
        <f t="shared" si="86"/>
        <v>2038.76</v>
      </c>
      <c r="DD96" s="7"/>
      <c r="DE96" s="8">
        <f t="shared" si="87"/>
        <v>1.4077500000000001</v>
      </c>
    </row>
    <row r="97" spans="1:109" x14ac:dyDescent="0.25">
      <c r="A97" s="2"/>
      <c r="B97" s="2"/>
      <c r="C97" s="2"/>
      <c r="D97" s="2"/>
      <c r="E97" s="2" t="s">
        <v>100</v>
      </c>
      <c r="F97" s="2"/>
      <c r="G97" s="6">
        <v>4345.21</v>
      </c>
      <c r="H97" s="7"/>
      <c r="I97" s="6">
        <v>4345.21</v>
      </c>
      <c r="J97" s="7"/>
      <c r="K97" s="6">
        <f t="shared" si="60"/>
        <v>0</v>
      </c>
      <c r="L97" s="7"/>
      <c r="M97" s="8">
        <f t="shared" si="61"/>
        <v>1</v>
      </c>
      <c r="N97" s="7"/>
      <c r="O97" s="6">
        <v>4345.21</v>
      </c>
      <c r="P97" s="7"/>
      <c r="Q97" s="6">
        <v>4345.21</v>
      </c>
      <c r="R97" s="7"/>
      <c r="S97" s="6">
        <f t="shared" si="62"/>
        <v>0</v>
      </c>
      <c r="T97" s="7"/>
      <c r="U97" s="8">
        <f t="shared" si="63"/>
        <v>1</v>
      </c>
      <c r="V97" s="7"/>
      <c r="W97" s="6">
        <v>4345.21</v>
      </c>
      <c r="X97" s="7"/>
      <c r="Y97" s="6">
        <v>4345.21</v>
      </c>
      <c r="Z97" s="7"/>
      <c r="AA97" s="6">
        <f t="shared" si="64"/>
        <v>0</v>
      </c>
      <c r="AB97" s="7"/>
      <c r="AC97" s="8">
        <f t="shared" si="65"/>
        <v>1</v>
      </c>
      <c r="AD97" s="7"/>
      <c r="AE97" s="6">
        <v>4345.21</v>
      </c>
      <c r="AF97" s="7"/>
      <c r="AG97" s="6">
        <v>4345.21</v>
      </c>
      <c r="AH97" s="7"/>
      <c r="AI97" s="6">
        <f t="shared" si="66"/>
        <v>0</v>
      </c>
      <c r="AJ97" s="7"/>
      <c r="AK97" s="8">
        <f t="shared" si="67"/>
        <v>1</v>
      </c>
      <c r="AL97" s="7"/>
      <c r="AM97" s="6">
        <v>4345.21</v>
      </c>
      <c r="AN97" s="7"/>
      <c r="AO97" s="6">
        <v>4345.21</v>
      </c>
      <c r="AP97" s="7"/>
      <c r="AQ97" s="6">
        <f t="shared" si="68"/>
        <v>0</v>
      </c>
      <c r="AR97" s="7"/>
      <c r="AS97" s="8">
        <f t="shared" si="69"/>
        <v>1</v>
      </c>
      <c r="AT97" s="7"/>
      <c r="AU97" s="6">
        <v>4345.21</v>
      </c>
      <c r="AV97" s="7"/>
      <c r="AW97" s="6">
        <v>4345.21</v>
      </c>
      <c r="AX97" s="7"/>
      <c r="AY97" s="6">
        <f t="shared" si="70"/>
        <v>0</v>
      </c>
      <c r="AZ97" s="7"/>
      <c r="BA97" s="8">
        <f t="shared" si="71"/>
        <v>1</v>
      </c>
      <c r="BB97" s="7"/>
      <c r="BC97" s="6">
        <v>9219.6200000000008</v>
      </c>
      <c r="BD97" s="7"/>
      <c r="BE97" s="6">
        <v>4475.57</v>
      </c>
      <c r="BF97" s="7"/>
      <c r="BG97" s="6">
        <f t="shared" si="72"/>
        <v>4744.05</v>
      </c>
      <c r="BH97" s="7"/>
      <c r="BI97" s="8">
        <f t="shared" si="73"/>
        <v>2.05999</v>
      </c>
      <c r="BJ97" s="7"/>
      <c r="BK97" s="6">
        <v>0</v>
      </c>
      <c r="BL97" s="7"/>
      <c r="BM97" s="6">
        <v>4475.57</v>
      </c>
      <c r="BN97" s="7"/>
      <c r="BO97" s="6">
        <f t="shared" si="74"/>
        <v>-4475.57</v>
      </c>
      <c r="BP97" s="7"/>
      <c r="BQ97" s="8">
        <f t="shared" si="75"/>
        <v>0</v>
      </c>
      <c r="BR97" s="7"/>
      <c r="BS97" s="6">
        <v>4475.54</v>
      </c>
      <c r="BT97" s="7"/>
      <c r="BU97" s="6">
        <v>4475.57</v>
      </c>
      <c r="BV97" s="7"/>
      <c r="BW97" s="6">
        <f t="shared" si="76"/>
        <v>-0.03</v>
      </c>
      <c r="BX97" s="7"/>
      <c r="BY97" s="8">
        <f t="shared" si="77"/>
        <v>0.99999000000000005</v>
      </c>
      <c r="BZ97" s="7"/>
      <c r="CA97" s="6">
        <v>4609.8100000000004</v>
      </c>
      <c r="CB97" s="7"/>
      <c r="CC97" s="6">
        <v>4475.57</v>
      </c>
      <c r="CD97" s="7"/>
      <c r="CE97" s="6">
        <f t="shared" si="78"/>
        <v>134.24</v>
      </c>
      <c r="CF97" s="7"/>
      <c r="CG97" s="8">
        <f t="shared" si="79"/>
        <v>1.02999</v>
      </c>
      <c r="CH97" s="7"/>
      <c r="CI97" s="6">
        <v>4609.8100000000004</v>
      </c>
      <c r="CJ97" s="7"/>
      <c r="CK97" s="6">
        <v>4475.57</v>
      </c>
      <c r="CL97" s="7"/>
      <c r="CM97" s="6">
        <f t="shared" si="80"/>
        <v>134.24</v>
      </c>
      <c r="CN97" s="7"/>
      <c r="CO97" s="8">
        <f t="shared" si="81"/>
        <v>1.02999</v>
      </c>
      <c r="CP97" s="7"/>
      <c r="CQ97" s="6">
        <v>4609.8100000000004</v>
      </c>
      <c r="CR97" s="7"/>
      <c r="CS97" s="6">
        <v>4550.8900000000003</v>
      </c>
      <c r="CT97" s="7"/>
      <c r="CU97" s="6">
        <f t="shared" si="82"/>
        <v>58.92</v>
      </c>
      <c r="CV97" s="7"/>
      <c r="CW97" s="8">
        <f t="shared" si="83"/>
        <v>1.01295</v>
      </c>
      <c r="CX97" s="7"/>
      <c r="CY97" s="6">
        <f t="shared" si="84"/>
        <v>53595.85</v>
      </c>
      <c r="CZ97" s="7"/>
      <c r="DA97" s="6">
        <f t="shared" si="85"/>
        <v>53000</v>
      </c>
      <c r="DB97" s="7"/>
      <c r="DC97" s="6">
        <f t="shared" si="86"/>
        <v>595.85</v>
      </c>
      <c r="DD97" s="7"/>
      <c r="DE97" s="8">
        <f t="shared" si="87"/>
        <v>1.0112399999999999</v>
      </c>
    </row>
    <row r="98" spans="1:109" x14ac:dyDescent="0.25">
      <c r="A98" s="2"/>
      <c r="B98" s="2"/>
      <c r="C98" s="2"/>
      <c r="D98" s="2"/>
      <c r="E98" s="2" t="s">
        <v>101</v>
      </c>
      <c r="F98" s="2"/>
      <c r="G98" s="6">
        <v>1375.36</v>
      </c>
      <c r="H98" s="7"/>
      <c r="I98" s="6">
        <v>1000</v>
      </c>
      <c r="J98" s="7"/>
      <c r="K98" s="6">
        <f t="shared" si="60"/>
        <v>375.36</v>
      </c>
      <c r="L98" s="7"/>
      <c r="M98" s="8">
        <f t="shared" si="61"/>
        <v>1.3753599999999999</v>
      </c>
      <c r="N98" s="7"/>
      <c r="O98" s="6">
        <v>157.72999999999999</v>
      </c>
      <c r="P98" s="7"/>
      <c r="Q98" s="6">
        <v>1000</v>
      </c>
      <c r="R98" s="7"/>
      <c r="S98" s="6">
        <f t="shared" si="62"/>
        <v>-842.27</v>
      </c>
      <c r="T98" s="7"/>
      <c r="U98" s="8">
        <f t="shared" si="63"/>
        <v>0.15773000000000001</v>
      </c>
      <c r="V98" s="7"/>
      <c r="W98" s="6">
        <v>1457</v>
      </c>
      <c r="X98" s="7"/>
      <c r="Y98" s="6">
        <v>1000</v>
      </c>
      <c r="Z98" s="7"/>
      <c r="AA98" s="6">
        <f t="shared" si="64"/>
        <v>457</v>
      </c>
      <c r="AB98" s="7"/>
      <c r="AC98" s="8">
        <f t="shared" si="65"/>
        <v>1.4570000000000001</v>
      </c>
      <c r="AD98" s="7"/>
      <c r="AE98" s="6">
        <v>805.81</v>
      </c>
      <c r="AF98" s="7"/>
      <c r="AG98" s="6">
        <v>1000</v>
      </c>
      <c r="AH98" s="7"/>
      <c r="AI98" s="6">
        <f t="shared" si="66"/>
        <v>-194.19</v>
      </c>
      <c r="AJ98" s="7"/>
      <c r="AK98" s="8">
        <f t="shared" si="67"/>
        <v>0.80581000000000003</v>
      </c>
      <c r="AL98" s="7"/>
      <c r="AM98" s="6">
        <v>932.44</v>
      </c>
      <c r="AN98" s="7"/>
      <c r="AO98" s="6">
        <v>1000</v>
      </c>
      <c r="AP98" s="7"/>
      <c r="AQ98" s="6">
        <f t="shared" si="68"/>
        <v>-67.56</v>
      </c>
      <c r="AR98" s="7"/>
      <c r="AS98" s="8">
        <f t="shared" si="69"/>
        <v>0.93244000000000005</v>
      </c>
      <c r="AT98" s="7"/>
      <c r="AU98" s="6">
        <v>785.1</v>
      </c>
      <c r="AV98" s="7"/>
      <c r="AW98" s="6">
        <v>1000</v>
      </c>
      <c r="AX98" s="7"/>
      <c r="AY98" s="6">
        <f t="shared" si="70"/>
        <v>-214.9</v>
      </c>
      <c r="AZ98" s="7"/>
      <c r="BA98" s="8">
        <f t="shared" si="71"/>
        <v>0.78510000000000002</v>
      </c>
      <c r="BB98" s="7"/>
      <c r="BC98" s="6">
        <v>1063.44</v>
      </c>
      <c r="BD98" s="7"/>
      <c r="BE98" s="6">
        <v>1000</v>
      </c>
      <c r="BF98" s="7"/>
      <c r="BG98" s="6">
        <f t="shared" si="72"/>
        <v>63.44</v>
      </c>
      <c r="BH98" s="7"/>
      <c r="BI98" s="8">
        <f t="shared" si="73"/>
        <v>1.0634399999999999</v>
      </c>
      <c r="BJ98" s="7"/>
      <c r="BK98" s="6">
        <v>810.58</v>
      </c>
      <c r="BL98" s="7"/>
      <c r="BM98" s="6">
        <v>1000</v>
      </c>
      <c r="BN98" s="7"/>
      <c r="BO98" s="6">
        <f t="shared" si="74"/>
        <v>-189.42</v>
      </c>
      <c r="BP98" s="7"/>
      <c r="BQ98" s="8">
        <f t="shared" si="75"/>
        <v>0.81057999999999997</v>
      </c>
      <c r="BR98" s="7"/>
      <c r="BS98" s="6">
        <v>890.64</v>
      </c>
      <c r="BT98" s="7"/>
      <c r="BU98" s="6">
        <v>1000</v>
      </c>
      <c r="BV98" s="7"/>
      <c r="BW98" s="6">
        <f t="shared" si="76"/>
        <v>-109.36</v>
      </c>
      <c r="BX98" s="7"/>
      <c r="BY98" s="8">
        <f t="shared" si="77"/>
        <v>0.89063999999999999</v>
      </c>
      <c r="BZ98" s="7"/>
      <c r="CA98" s="6">
        <v>886.75</v>
      </c>
      <c r="CB98" s="7"/>
      <c r="CC98" s="6">
        <v>1000</v>
      </c>
      <c r="CD98" s="7"/>
      <c r="CE98" s="6">
        <f t="shared" si="78"/>
        <v>-113.25</v>
      </c>
      <c r="CF98" s="7"/>
      <c r="CG98" s="8">
        <f t="shared" si="79"/>
        <v>0.88675000000000004</v>
      </c>
      <c r="CH98" s="7"/>
      <c r="CI98" s="6">
        <v>1637.24</v>
      </c>
      <c r="CJ98" s="7"/>
      <c r="CK98" s="6">
        <v>1000</v>
      </c>
      <c r="CL98" s="7"/>
      <c r="CM98" s="6">
        <f t="shared" si="80"/>
        <v>637.24</v>
      </c>
      <c r="CN98" s="7"/>
      <c r="CO98" s="8">
        <f t="shared" si="81"/>
        <v>1.63724</v>
      </c>
      <c r="CP98" s="7"/>
      <c r="CQ98" s="6">
        <v>1246.76</v>
      </c>
      <c r="CR98" s="7"/>
      <c r="CS98" s="6">
        <v>1000</v>
      </c>
      <c r="CT98" s="7"/>
      <c r="CU98" s="6">
        <f t="shared" si="82"/>
        <v>246.76</v>
      </c>
      <c r="CV98" s="7"/>
      <c r="CW98" s="8">
        <f t="shared" si="83"/>
        <v>1.2467600000000001</v>
      </c>
      <c r="CX98" s="7"/>
      <c r="CY98" s="6">
        <f t="shared" si="84"/>
        <v>12048.85</v>
      </c>
      <c r="CZ98" s="7"/>
      <c r="DA98" s="6">
        <f t="shared" si="85"/>
        <v>12000</v>
      </c>
      <c r="DB98" s="7"/>
      <c r="DC98" s="6">
        <f t="shared" si="86"/>
        <v>48.85</v>
      </c>
      <c r="DD98" s="7"/>
      <c r="DE98" s="8">
        <f t="shared" si="87"/>
        <v>1.00407</v>
      </c>
    </row>
    <row r="99" spans="1:109" x14ac:dyDescent="0.25">
      <c r="A99" s="2"/>
      <c r="B99" s="2"/>
      <c r="C99" s="2"/>
      <c r="D99" s="2"/>
      <c r="E99" s="2" t="s">
        <v>102</v>
      </c>
      <c r="F99" s="2"/>
      <c r="G99" s="6">
        <v>1965.63</v>
      </c>
      <c r="H99" s="7"/>
      <c r="I99" s="6">
        <v>5500</v>
      </c>
      <c r="J99" s="7"/>
      <c r="K99" s="6">
        <f t="shared" si="60"/>
        <v>-3534.37</v>
      </c>
      <c r="L99" s="7"/>
      <c r="M99" s="8">
        <f t="shared" si="61"/>
        <v>0.35738999999999999</v>
      </c>
      <c r="N99" s="7"/>
      <c r="O99" s="6">
        <v>2246.59</v>
      </c>
      <c r="P99" s="7"/>
      <c r="Q99" s="6">
        <v>5700</v>
      </c>
      <c r="R99" s="7"/>
      <c r="S99" s="6">
        <f t="shared" si="62"/>
        <v>-3453.41</v>
      </c>
      <c r="T99" s="7"/>
      <c r="U99" s="8">
        <f t="shared" si="63"/>
        <v>0.39413999999999999</v>
      </c>
      <c r="V99" s="7"/>
      <c r="W99" s="6">
        <v>5550.48</v>
      </c>
      <c r="X99" s="7"/>
      <c r="Y99" s="6">
        <v>5700</v>
      </c>
      <c r="Z99" s="7"/>
      <c r="AA99" s="6">
        <f t="shared" si="64"/>
        <v>-149.52000000000001</v>
      </c>
      <c r="AB99" s="7"/>
      <c r="AC99" s="8">
        <f t="shared" si="65"/>
        <v>0.97377000000000002</v>
      </c>
      <c r="AD99" s="7"/>
      <c r="AE99" s="6">
        <v>2062.83</v>
      </c>
      <c r="AF99" s="7"/>
      <c r="AG99" s="6">
        <v>5700</v>
      </c>
      <c r="AH99" s="7"/>
      <c r="AI99" s="6">
        <f t="shared" si="66"/>
        <v>-3637.17</v>
      </c>
      <c r="AJ99" s="7"/>
      <c r="AK99" s="8">
        <f t="shared" si="67"/>
        <v>0.3619</v>
      </c>
      <c r="AL99" s="7"/>
      <c r="AM99" s="6">
        <v>3547.04</v>
      </c>
      <c r="AN99" s="7"/>
      <c r="AO99" s="6">
        <v>5700</v>
      </c>
      <c r="AP99" s="7"/>
      <c r="AQ99" s="6">
        <f t="shared" si="68"/>
        <v>-2152.96</v>
      </c>
      <c r="AR99" s="7"/>
      <c r="AS99" s="8">
        <f t="shared" si="69"/>
        <v>0.62229000000000001</v>
      </c>
      <c r="AT99" s="7"/>
      <c r="AU99" s="6">
        <v>3443.09</v>
      </c>
      <c r="AV99" s="7"/>
      <c r="AW99" s="6">
        <v>5700</v>
      </c>
      <c r="AX99" s="7"/>
      <c r="AY99" s="6">
        <f t="shared" si="70"/>
        <v>-2256.91</v>
      </c>
      <c r="AZ99" s="7"/>
      <c r="BA99" s="8">
        <f t="shared" si="71"/>
        <v>0.60404999999999998</v>
      </c>
      <c r="BB99" s="7"/>
      <c r="BC99" s="6">
        <v>2838.34</v>
      </c>
      <c r="BD99" s="7"/>
      <c r="BE99" s="6">
        <v>5500</v>
      </c>
      <c r="BF99" s="7"/>
      <c r="BG99" s="6">
        <f t="shared" si="72"/>
        <v>-2661.66</v>
      </c>
      <c r="BH99" s="7"/>
      <c r="BI99" s="8">
        <f t="shared" si="73"/>
        <v>0.51605999999999996</v>
      </c>
      <c r="BJ99" s="7"/>
      <c r="BK99" s="6">
        <v>4326.3</v>
      </c>
      <c r="BL99" s="7"/>
      <c r="BM99" s="6">
        <v>5700</v>
      </c>
      <c r="BN99" s="7"/>
      <c r="BO99" s="6">
        <f t="shared" si="74"/>
        <v>-1373.7</v>
      </c>
      <c r="BP99" s="7"/>
      <c r="BQ99" s="8">
        <f t="shared" si="75"/>
        <v>0.75900000000000001</v>
      </c>
      <c r="BR99" s="7"/>
      <c r="BS99" s="6">
        <v>5022.1499999999996</v>
      </c>
      <c r="BT99" s="7"/>
      <c r="BU99" s="6">
        <v>5700</v>
      </c>
      <c r="BV99" s="7"/>
      <c r="BW99" s="6">
        <f t="shared" si="76"/>
        <v>-677.85</v>
      </c>
      <c r="BX99" s="7"/>
      <c r="BY99" s="8">
        <f t="shared" si="77"/>
        <v>0.88107999999999997</v>
      </c>
      <c r="BZ99" s="7"/>
      <c r="CA99" s="6">
        <v>4551.49</v>
      </c>
      <c r="CB99" s="7"/>
      <c r="CC99" s="6">
        <v>5700</v>
      </c>
      <c r="CD99" s="7"/>
      <c r="CE99" s="6">
        <f t="shared" si="78"/>
        <v>-1148.51</v>
      </c>
      <c r="CF99" s="7"/>
      <c r="CG99" s="8">
        <f t="shared" si="79"/>
        <v>0.79851000000000005</v>
      </c>
      <c r="CH99" s="7"/>
      <c r="CI99" s="6">
        <v>4909.7700000000004</v>
      </c>
      <c r="CJ99" s="7"/>
      <c r="CK99" s="6">
        <v>5700</v>
      </c>
      <c r="CL99" s="7"/>
      <c r="CM99" s="6">
        <f t="shared" si="80"/>
        <v>-790.23</v>
      </c>
      <c r="CN99" s="7"/>
      <c r="CO99" s="8">
        <f t="shared" si="81"/>
        <v>0.86136000000000001</v>
      </c>
      <c r="CP99" s="7"/>
      <c r="CQ99" s="6">
        <v>4274.59</v>
      </c>
      <c r="CR99" s="7"/>
      <c r="CS99" s="6">
        <v>5700</v>
      </c>
      <c r="CT99" s="7"/>
      <c r="CU99" s="6">
        <f t="shared" si="82"/>
        <v>-1425.41</v>
      </c>
      <c r="CV99" s="7"/>
      <c r="CW99" s="8">
        <f t="shared" si="83"/>
        <v>0.74992999999999999</v>
      </c>
      <c r="CX99" s="7"/>
      <c r="CY99" s="6">
        <f t="shared" si="84"/>
        <v>44738.3</v>
      </c>
      <c r="CZ99" s="7"/>
      <c r="DA99" s="6">
        <f t="shared" si="85"/>
        <v>68000</v>
      </c>
      <c r="DB99" s="7"/>
      <c r="DC99" s="6">
        <f t="shared" si="86"/>
        <v>-23261.7</v>
      </c>
      <c r="DD99" s="7"/>
      <c r="DE99" s="8">
        <f t="shared" si="87"/>
        <v>0.65791999999999995</v>
      </c>
    </row>
    <row r="100" spans="1:109" x14ac:dyDescent="0.25">
      <c r="A100" s="2"/>
      <c r="B100" s="2"/>
      <c r="C100" s="2"/>
      <c r="D100" s="2"/>
      <c r="E100" s="2" t="s">
        <v>103</v>
      </c>
      <c r="F100" s="2"/>
      <c r="G100" s="6">
        <v>942.99</v>
      </c>
      <c r="H100" s="7"/>
      <c r="I100" s="6">
        <v>1000</v>
      </c>
      <c r="J100" s="7"/>
      <c r="K100" s="6">
        <f t="shared" si="60"/>
        <v>-57.01</v>
      </c>
      <c r="L100" s="7"/>
      <c r="M100" s="8">
        <f t="shared" si="61"/>
        <v>0.94298999999999999</v>
      </c>
      <c r="N100" s="7"/>
      <c r="O100" s="6">
        <v>0</v>
      </c>
      <c r="P100" s="7"/>
      <c r="Q100" s="6">
        <v>100</v>
      </c>
      <c r="R100" s="7"/>
      <c r="S100" s="6">
        <f t="shared" si="62"/>
        <v>-100</v>
      </c>
      <c r="T100" s="7"/>
      <c r="U100" s="8">
        <f t="shared" si="63"/>
        <v>0</v>
      </c>
      <c r="V100" s="7"/>
      <c r="W100" s="6">
        <v>42.12</v>
      </c>
      <c r="X100" s="7"/>
      <c r="Y100" s="6">
        <v>200</v>
      </c>
      <c r="Z100" s="7"/>
      <c r="AA100" s="6">
        <f t="shared" si="64"/>
        <v>-157.88</v>
      </c>
      <c r="AB100" s="7"/>
      <c r="AC100" s="8">
        <f t="shared" si="65"/>
        <v>0.21060000000000001</v>
      </c>
      <c r="AD100" s="7"/>
      <c r="AE100" s="6">
        <v>905.55</v>
      </c>
      <c r="AF100" s="7"/>
      <c r="AG100" s="6">
        <v>1000</v>
      </c>
      <c r="AH100" s="7"/>
      <c r="AI100" s="6">
        <f t="shared" si="66"/>
        <v>-94.45</v>
      </c>
      <c r="AJ100" s="7"/>
      <c r="AK100" s="8">
        <f t="shared" si="67"/>
        <v>0.90554999999999997</v>
      </c>
      <c r="AL100" s="7"/>
      <c r="AM100" s="6">
        <v>42.74</v>
      </c>
      <c r="AN100" s="7"/>
      <c r="AO100" s="6">
        <v>1000</v>
      </c>
      <c r="AP100" s="7"/>
      <c r="AQ100" s="6">
        <f t="shared" si="68"/>
        <v>-957.26</v>
      </c>
      <c r="AR100" s="7"/>
      <c r="AS100" s="8">
        <f t="shared" si="69"/>
        <v>4.274E-2</v>
      </c>
      <c r="AT100" s="7"/>
      <c r="AU100" s="6">
        <v>309.99</v>
      </c>
      <c r="AV100" s="7"/>
      <c r="AW100" s="6">
        <v>100</v>
      </c>
      <c r="AX100" s="7"/>
      <c r="AY100" s="6">
        <f t="shared" si="70"/>
        <v>209.99</v>
      </c>
      <c r="AZ100" s="7"/>
      <c r="BA100" s="8">
        <f t="shared" si="71"/>
        <v>3.0998999999999999</v>
      </c>
      <c r="BB100" s="7"/>
      <c r="BC100" s="6">
        <v>874.14</v>
      </c>
      <c r="BD100" s="7"/>
      <c r="BE100" s="6">
        <v>500</v>
      </c>
      <c r="BF100" s="7"/>
      <c r="BG100" s="6">
        <f t="shared" si="72"/>
        <v>374.14</v>
      </c>
      <c r="BH100" s="7"/>
      <c r="BI100" s="8">
        <f t="shared" si="73"/>
        <v>1.7482800000000001</v>
      </c>
      <c r="BJ100" s="7"/>
      <c r="BK100" s="6">
        <v>207.81</v>
      </c>
      <c r="BL100" s="7"/>
      <c r="BM100" s="6">
        <v>200</v>
      </c>
      <c r="BN100" s="7"/>
      <c r="BO100" s="6">
        <f t="shared" si="74"/>
        <v>7.81</v>
      </c>
      <c r="BP100" s="7"/>
      <c r="BQ100" s="8">
        <f t="shared" si="75"/>
        <v>1.03905</v>
      </c>
      <c r="BR100" s="7"/>
      <c r="BS100" s="6">
        <v>860.55</v>
      </c>
      <c r="BT100" s="7"/>
      <c r="BU100" s="6">
        <v>100</v>
      </c>
      <c r="BV100" s="7"/>
      <c r="BW100" s="6">
        <f t="shared" si="76"/>
        <v>760.55</v>
      </c>
      <c r="BX100" s="7"/>
      <c r="BY100" s="8">
        <f t="shared" si="77"/>
        <v>8.6054999999999993</v>
      </c>
      <c r="BZ100" s="7"/>
      <c r="CA100" s="6">
        <v>35.619999999999997</v>
      </c>
      <c r="CB100" s="7"/>
      <c r="CC100" s="6">
        <v>1000</v>
      </c>
      <c r="CD100" s="7"/>
      <c r="CE100" s="6">
        <f t="shared" si="78"/>
        <v>-964.38</v>
      </c>
      <c r="CF100" s="7"/>
      <c r="CG100" s="8">
        <f t="shared" si="79"/>
        <v>3.5619999999999999E-2</v>
      </c>
      <c r="CH100" s="7"/>
      <c r="CI100" s="6">
        <v>638</v>
      </c>
      <c r="CJ100" s="7"/>
      <c r="CK100" s="6">
        <v>100</v>
      </c>
      <c r="CL100" s="7"/>
      <c r="CM100" s="6">
        <f t="shared" si="80"/>
        <v>538</v>
      </c>
      <c r="CN100" s="7"/>
      <c r="CO100" s="8">
        <f t="shared" si="81"/>
        <v>6.38</v>
      </c>
      <c r="CP100" s="7"/>
      <c r="CQ100" s="6">
        <v>0</v>
      </c>
      <c r="CR100" s="7"/>
      <c r="CS100" s="6">
        <v>100</v>
      </c>
      <c r="CT100" s="7"/>
      <c r="CU100" s="6">
        <f t="shared" si="82"/>
        <v>-100</v>
      </c>
      <c r="CV100" s="7"/>
      <c r="CW100" s="8">
        <f t="shared" si="83"/>
        <v>0</v>
      </c>
      <c r="CX100" s="7"/>
      <c r="CY100" s="6">
        <f t="shared" si="84"/>
        <v>4859.51</v>
      </c>
      <c r="CZ100" s="7"/>
      <c r="DA100" s="6">
        <f t="shared" si="85"/>
        <v>5400</v>
      </c>
      <c r="DB100" s="7"/>
      <c r="DC100" s="6">
        <f t="shared" si="86"/>
        <v>-540.49</v>
      </c>
      <c r="DD100" s="7"/>
      <c r="DE100" s="8">
        <f t="shared" si="87"/>
        <v>0.89990999999999999</v>
      </c>
    </row>
    <row r="101" spans="1:109" x14ac:dyDescent="0.25">
      <c r="A101" s="2"/>
      <c r="B101" s="2"/>
      <c r="C101" s="2"/>
      <c r="D101" s="2"/>
      <c r="E101" s="2" t="s">
        <v>104</v>
      </c>
      <c r="F101" s="2"/>
      <c r="G101" s="6">
        <v>2620</v>
      </c>
      <c r="H101" s="7"/>
      <c r="I101" s="6">
        <v>3000</v>
      </c>
      <c r="J101" s="7"/>
      <c r="K101" s="6">
        <f t="shared" si="60"/>
        <v>-380</v>
      </c>
      <c r="L101" s="7"/>
      <c r="M101" s="8">
        <f t="shared" si="61"/>
        <v>0.87333000000000005</v>
      </c>
      <c r="N101" s="7"/>
      <c r="O101" s="6">
        <v>572.63</v>
      </c>
      <c r="P101" s="7"/>
      <c r="Q101" s="6">
        <v>1000</v>
      </c>
      <c r="R101" s="7"/>
      <c r="S101" s="6">
        <f t="shared" si="62"/>
        <v>-427.37</v>
      </c>
      <c r="T101" s="7"/>
      <c r="U101" s="8">
        <f t="shared" si="63"/>
        <v>0.57262999999999997</v>
      </c>
      <c r="V101" s="7"/>
      <c r="W101" s="6">
        <v>436</v>
      </c>
      <c r="X101" s="7"/>
      <c r="Y101" s="6">
        <v>1000</v>
      </c>
      <c r="Z101" s="7"/>
      <c r="AA101" s="6">
        <f t="shared" si="64"/>
        <v>-564</v>
      </c>
      <c r="AB101" s="7"/>
      <c r="AC101" s="8">
        <f t="shared" si="65"/>
        <v>0.436</v>
      </c>
      <c r="AD101" s="7"/>
      <c r="AE101" s="6">
        <v>645</v>
      </c>
      <c r="AF101" s="7"/>
      <c r="AG101" s="6">
        <v>0</v>
      </c>
      <c r="AH101" s="7"/>
      <c r="AI101" s="6">
        <f t="shared" si="66"/>
        <v>645</v>
      </c>
      <c r="AJ101" s="7"/>
      <c r="AK101" s="8">
        <f t="shared" si="67"/>
        <v>1</v>
      </c>
      <c r="AL101" s="7"/>
      <c r="AM101" s="6">
        <v>125</v>
      </c>
      <c r="AN101" s="7"/>
      <c r="AO101" s="6">
        <v>700</v>
      </c>
      <c r="AP101" s="7"/>
      <c r="AQ101" s="6">
        <f t="shared" si="68"/>
        <v>-575</v>
      </c>
      <c r="AR101" s="7"/>
      <c r="AS101" s="8">
        <f t="shared" si="69"/>
        <v>0.17857000000000001</v>
      </c>
      <c r="AT101" s="7"/>
      <c r="AU101" s="6">
        <v>0</v>
      </c>
      <c r="AV101" s="7"/>
      <c r="AW101" s="6">
        <v>0</v>
      </c>
      <c r="AX101" s="7"/>
      <c r="AY101" s="6">
        <f t="shared" si="70"/>
        <v>0</v>
      </c>
      <c r="AZ101" s="7"/>
      <c r="BA101" s="8">
        <f t="shared" si="71"/>
        <v>0</v>
      </c>
      <c r="BB101" s="7"/>
      <c r="BC101" s="6">
        <v>278.83</v>
      </c>
      <c r="BD101" s="7"/>
      <c r="BE101" s="6">
        <v>0</v>
      </c>
      <c r="BF101" s="7"/>
      <c r="BG101" s="6">
        <f t="shared" si="72"/>
        <v>278.83</v>
      </c>
      <c r="BH101" s="7"/>
      <c r="BI101" s="8">
        <f t="shared" si="73"/>
        <v>1</v>
      </c>
      <c r="BJ101" s="7"/>
      <c r="BK101" s="6">
        <v>777.58</v>
      </c>
      <c r="BL101" s="7"/>
      <c r="BM101" s="6">
        <v>700</v>
      </c>
      <c r="BN101" s="7"/>
      <c r="BO101" s="6">
        <f t="shared" si="74"/>
        <v>77.58</v>
      </c>
      <c r="BP101" s="7"/>
      <c r="BQ101" s="8">
        <f t="shared" si="75"/>
        <v>1.11083</v>
      </c>
      <c r="BR101" s="7"/>
      <c r="BS101" s="6">
        <v>0</v>
      </c>
      <c r="BT101" s="7"/>
      <c r="BU101" s="6">
        <v>0</v>
      </c>
      <c r="BV101" s="7"/>
      <c r="BW101" s="6">
        <f t="shared" si="76"/>
        <v>0</v>
      </c>
      <c r="BX101" s="7"/>
      <c r="BY101" s="8">
        <f t="shared" si="77"/>
        <v>0</v>
      </c>
      <c r="BZ101" s="7"/>
      <c r="CA101" s="6">
        <v>0</v>
      </c>
      <c r="CB101" s="7"/>
      <c r="CC101" s="6">
        <v>0</v>
      </c>
      <c r="CD101" s="7"/>
      <c r="CE101" s="6">
        <f t="shared" si="78"/>
        <v>0</v>
      </c>
      <c r="CF101" s="7"/>
      <c r="CG101" s="8">
        <f t="shared" si="79"/>
        <v>0</v>
      </c>
      <c r="CH101" s="7"/>
      <c r="CI101" s="6">
        <v>247.3</v>
      </c>
      <c r="CJ101" s="7"/>
      <c r="CK101" s="6">
        <v>100</v>
      </c>
      <c r="CL101" s="7"/>
      <c r="CM101" s="6">
        <f t="shared" si="80"/>
        <v>147.30000000000001</v>
      </c>
      <c r="CN101" s="7"/>
      <c r="CO101" s="8">
        <f t="shared" si="81"/>
        <v>2.4729999999999999</v>
      </c>
      <c r="CP101" s="7"/>
      <c r="CQ101" s="6">
        <v>1136.22</v>
      </c>
      <c r="CR101" s="7"/>
      <c r="CS101" s="6">
        <v>0</v>
      </c>
      <c r="CT101" s="7"/>
      <c r="CU101" s="6">
        <f t="shared" si="82"/>
        <v>1136.22</v>
      </c>
      <c r="CV101" s="7"/>
      <c r="CW101" s="8">
        <f t="shared" si="83"/>
        <v>1</v>
      </c>
      <c r="CX101" s="7"/>
      <c r="CY101" s="6">
        <f t="shared" si="84"/>
        <v>6838.56</v>
      </c>
      <c r="CZ101" s="7"/>
      <c r="DA101" s="6">
        <f t="shared" si="85"/>
        <v>6500</v>
      </c>
      <c r="DB101" s="7"/>
      <c r="DC101" s="6">
        <f t="shared" si="86"/>
        <v>338.56</v>
      </c>
      <c r="DD101" s="7"/>
      <c r="DE101" s="8">
        <f t="shared" si="87"/>
        <v>1.05209</v>
      </c>
    </row>
    <row r="102" spans="1:109" x14ac:dyDescent="0.25">
      <c r="A102" s="2"/>
      <c r="B102" s="2"/>
      <c r="C102" s="2"/>
      <c r="D102" s="2"/>
      <c r="E102" s="2" t="s">
        <v>105</v>
      </c>
      <c r="F102" s="2"/>
      <c r="G102" s="6">
        <v>720.39</v>
      </c>
      <c r="H102" s="7"/>
      <c r="I102" s="6">
        <v>600</v>
      </c>
      <c r="J102" s="7"/>
      <c r="K102" s="6">
        <f t="shared" si="60"/>
        <v>120.39</v>
      </c>
      <c r="L102" s="7"/>
      <c r="M102" s="8">
        <f t="shared" si="61"/>
        <v>1.20065</v>
      </c>
      <c r="N102" s="7"/>
      <c r="O102" s="6">
        <v>538.1</v>
      </c>
      <c r="P102" s="7"/>
      <c r="Q102" s="6">
        <v>600</v>
      </c>
      <c r="R102" s="7"/>
      <c r="S102" s="6">
        <f t="shared" si="62"/>
        <v>-61.9</v>
      </c>
      <c r="T102" s="7"/>
      <c r="U102" s="8">
        <f t="shared" si="63"/>
        <v>0.89683000000000002</v>
      </c>
      <c r="V102" s="7"/>
      <c r="W102" s="6">
        <v>491.18</v>
      </c>
      <c r="X102" s="7"/>
      <c r="Y102" s="6">
        <v>500</v>
      </c>
      <c r="Z102" s="7"/>
      <c r="AA102" s="6">
        <f t="shared" si="64"/>
        <v>-8.82</v>
      </c>
      <c r="AB102" s="7"/>
      <c r="AC102" s="8">
        <f t="shared" si="65"/>
        <v>0.98236000000000001</v>
      </c>
      <c r="AD102" s="7"/>
      <c r="AE102" s="6">
        <v>488.9</v>
      </c>
      <c r="AF102" s="7"/>
      <c r="AG102" s="6">
        <v>0</v>
      </c>
      <c r="AH102" s="7"/>
      <c r="AI102" s="6">
        <f t="shared" si="66"/>
        <v>488.9</v>
      </c>
      <c r="AJ102" s="7"/>
      <c r="AK102" s="8">
        <f t="shared" si="67"/>
        <v>1</v>
      </c>
      <c r="AL102" s="7"/>
      <c r="AM102" s="6">
        <v>380.68</v>
      </c>
      <c r="AN102" s="7"/>
      <c r="AO102" s="6">
        <v>1000</v>
      </c>
      <c r="AP102" s="7"/>
      <c r="AQ102" s="6">
        <f t="shared" si="68"/>
        <v>-619.32000000000005</v>
      </c>
      <c r="AR102" s="7"/>
      <c r="AS102" s="8">
        <f t="shared" si="69"/>
        <v>0.38068000000000002</v>
      </c>
      <c r="AT102" s="7"/>
      <c r="AU102" s="6">
        <v>308.39</v>
      </c>
      <c r="AV102" s="7"/>
      <c r="AW102" s="6">
        <v>0</v>
      </c>
      <c r="AX102" s="7"/>
      <c r="AY102" s="6">
        <f t="shared" si="70"/>
        <v>308.39</v>
      </c>
      <c r="AZ102" s="7"/>
      <c r="BA102" s="8">
        <f t="shared" si="71"/>
        <v>1</v>
      </c>
      <c r="BB102" s="7"/>
      <c r="BC102" s="6">
        <v>619.80999999999995</v>
      </c>
      <c r="BD102" s="7"/>
      <c r="BE102" s="6">
        <v>1700</v>
      </c>
      <c r="BF102" s="7"/>
      <c r="BG102" s="6">
        <f t="shared" si="72"/>
        <v>-1080.19</v>
      </c>
      <c r="BH102" s="7"/>
      <c r="BI102" s="8">
        <f t="shared" si="73"/>
        <v>0.36459000000000003</v>
      </c>
      <c r="BJ102" s="7"/>
      <c r="BK102" s="6">
        <v>472.68</v>
      </c>
      <c r="BL102" s="7"/>
      <c r="BM102" s="6">
        <v>500</v>
      </c>
      <c r="BN102" s="7"/>
      <c r="BO102" s="6">
        <f t="shared" si="74"/>
        <v>-27.32</v>
      </c>
      <c r="BP102" s="7"/>
      <c r="BQ102" s="8">
        <f t="shared" si="75"/>
        <v>0.94535999999999998</v>
      </c>
      <c r="BR102" s="7"/>
      <c r="BS102" s="6">
        <v>478.37</v>
      </c>
      <c r="BT102" s="7"/>
      <c r="BU102" s="6">
        <v>500</v>
      </c>
      <c r="BV102" s="7"/>
      <c r="BW102" s="6">
        <f t="shared" si="76"/>
        <v>-21.63</v>
      </c>
      <c r="BX102" s="7"/>
      <c r="BY102" s="8">
        <f t="shared" si="77"/>
        <v>0.95674000000000003</v>
      </c>
      <c r="BZ102" s="7"/>
      <c r="CA102" s="6">
        <v>275.89</v>
      </c>
      <c r="CB102" s="7"/>
      <c r="CC102" s="6">
        <v>500</v>
      </c>
      <c r="CD102" s="7"/>
      <c r="CE102" s="6">
        <f t="shared" si="78"/>
        <v>-224.11</v>
      </c>
      <c r="CF102" s="7"/>
      <c r="CG102" s="8">
        <f t="shared" si="79"/>
        <v>0.55178000000000005</v>
      </c>
      <c r="CH102" s="7"/>
      <c r="CI102" s="6">
        <v>755.99</v>
      </c>
      <c r="CJ102" s="7"/>
      <c r="CK102" s="6">
        <v>300</v>
      </c>
      <c r="CL102" s="7"/>
      <c r="CM102" s="6">
        <f t="shared" si="80"/>
        <v>455.99</v>
      </c>
      <c r="CN102" s="7"/>
      <c r="CO102" s="8">
        <f t="shared" si="81"/>
        <v>2.5199699999999998</v>
      </c>
      <c r="CP102" s="7"/>
      <c r="CQ102" s="6">
        <v>478.07</v>
      </c>
      <c r="CR102" s="7"/>
      <c r="CS102" s="6">
        <v>300</v>
      </c>
      <c r="CT102" s="7"/>
      <c r="CU102" s="6">
        <f t="shared" si="82"/>
        <v>178.07</v>
      </c>
      <c r="CV102" s="7"/>
      <c r="CW102" s="8">
        <f t="shared" si="83"/>
        <v>1.5935699999999999</v>
      </c>
      <c r="CX102" s="7"/>
      <c r="CY102" s="6">
        <f t="shared" si="84"/>
        <v>6008.45</v>
      </c>
      <c r="CZ102" s="7"/>
      <c r="DA102" s="6">
        <f t="shared" si="85"/>
        <v>6500</v>
      </c>
      <c r="DB102" s="7"/>
      <c r="DC102" s="6">
        <f t="shared" si="86"/>
        <v>-491.55</v>
      </c>
      <c r="DD102" s="7"/>
      <c r="DE102" s="8">
        <f t="shared" si="87"/>
        <v>0.92437999999999998</v>
      </c>
    </row>
    <row r="103" spans="1:109" x14ac:dyDescent="0.25">
      <c r="A103" s="2"/>
      <c r="B103" s="2"/>
      <c r="C103" s="2"/>
      <c r="D103" s="2"/>
      <c r="E103" s="2" t="s">
        <v>106</v>
      </c>
      <c r="F103" s="2"/>
      <c r="G103" s="6">
        <v>164</v>
      </c>
      <c r="H103" s="7"/>
      <c r="I103" s="6">
        <v>0</v>
      </c>
      <c r="J103" s="7"/>
      <c r="K103" s="6">
        <f t="shared" si="60"/>
        <v>164</v>
      </c>
      <c r="L103" s="7"/>
      <c r="M103" s="8">
        <f t="shared" si="61"/>
        <v>1</v>
      </c>
      <c r="N103" s="7"/>
      <c r="O103" s="6">
        <v>0</v>
      </c>
      <c r="P103" s="7"/>
      <c r="Q103" s="6">
        <v>650</v>
      </c>
      <c r="R103" s="7"/>
      <c r="S103" s="6">
        <f t="shared" si="62"/>
        <v>-650</v>
      </c>
      <c r="T103" s="7"/>
      <c r="U103" s="8">
        <f t="shared" si="63"/>
        <v>0</v>
      </c>
      <c r="V103" s="7"/>
      <c r="W103" s="6">
        <v>0</v>
      </c>
      <c r="X103" s="7"/>
      <c r="Y103" s="6">
        <v>0</v>
      </c>
      <c r="Z103" s="7"/>
      <c r="AA103" s="6">
        <f t="shared" si="64"/>
        <v>0</v>
      </c>
      <c r="AB103" s="7"/>
      <c r="AC103" s="8">
        <f t="shared" si="65"/>
        <v>0</v>
      </c>
      <c r="AD103" s="7"/>
      <c r="AE103" s="6">
        <v>1370</v>
      </c>
      <c r="AF103" s="7"/>
      <c r="AG103" s="6">
        <v>0</v>
      </c>
      <c r="AH103" s="7"/>
      <c r="AI103" s="6">
        <f t="shared" si="66"/>
        <v>1370</v>
      </c>
      <c r="AJ103" s="7"/>
      <c r="AK103" s="8">
        <f t="shared" si="67"/>
        <v>1</v>
      </c>
      <c r="AL103" s="7"/>
      <c r="AM103" s="6">
        <v>118.07</v>
      </c>
      <c r="AN103" s="7"/>
      <c r="AO103" s="6">
        <v>600</v>
      </c>
      <c r="AP103" s="7"/>
      <c r="AQ103" s="6">
        <f t="shared" si="68"/>
        <v>-481.93</v>
      </c>
      <c r="AR103" s="7"/>
      <c r="AS103" s="8">
        <f t="shared" si="69"/>
        <v>0.19678000000000001</v>
      </c>
      <c r="AT103" s="7"/>
      <c r="AU103" s="6">
        <v>18.07</v>
      </c>
      <c r="AV103" s="7"/>
      <c r="AW103" s="6">
        <v>0</v>
      </c>
      <c r="AX103" s="7"/>
      <c r="AY103" s="6">
        <f t="shared" si="70"/>
        <v>18.07</v>
      </c>
      <c r="AZ103" s="7"/>
      <c r="BA103" s="8">
        <f t="shared" si="71"/>
        <v>1</v>
      </c>
      <c r="BB103" s="7"/>
      <c r="BC103" s="6">
        <v>89</v>
      </c>
      <c r="BD103" s="7"/>
      <c r="BE103" s="6">
        <v>800</v>
      </c>
      <c r="BF103" s="7"/>
      <c r="BG103" s="6">
        <f t="shared" si="72"/>
        <v>-711</v>
      </c>
      <c r="BH103" s="7"/>
      <c r="BI103" s="8">
        <f t="shared" si="73"/>
        <v>0.11125</v>
      </c>
      <c r="BJ103" s="7"/>
      <c r="BK103" s="6">
        <v>0</v>
      </c>
      <c r="BL103" s="7"/>
      <c r="BM103" s="6">
        <v>600</v>
      </c>
      <c r="BN103" s="7"/>
      <c r="BO103" s="6">
        <f t="shared" si="74"/>
        <v>-600</v>
      </c>
      <c r="BP103" s="7"/>
      <c r="BQ103" s="8">
        <f t="shared" si="75"/>
        <v>0</v>
      </c>
      <c r="BR103" s="7"/>
      <c r="BS103" s="6">
        <v>661</v>
      </c>
      <c r="BT103" s="7"/>
      <c r="BU103" s="6">
        <v>650</v>
      </c>
      <c r="BV103" s="7"/>
      <c r="BW103" s="6">
        <f t="shared" si="76"/>
        <v>11</v>
      </c>
      <c r="BX103" s="7"/>
      <c r="BY103" s="8">
        <f t="shared" si="77"/>
        <v>1.01692</v>
      </c>
      <c r="BZ103" s="7"/>
      <c r="CA103" s="6">
        <v>159.99</v>
      </c>
      <c r="CB103" s="7"/>
      <c r="CC103" s="6">
        <v>400</v>
      </c>
      <c r="CD103" s="7"/>
      <c r="CE103" s="6">
        <f t="shared" si="78"/>
        <v>-240.01</v>
      </c>
      <c r="CF103" s="7"/>
      <c r="CG103" s="8">
        <f t="shared" si="79"/>
        <v>0.39998</v>
      </c>
      <c r="CH103" s="7"/>
      <c r="CI103" s="6">
        <v>2523.91</v>
      </c>
      <c r="CJ103" s="7"/>
      <c r="CK103" s="6">
        <v>0</v>
      </c>
      <c r="CL103" s="7"/>
      <c r="CM103" s="6">
        <f t="shared" si="80"/>
        <v>2523.91</v>
      </c>
      <c r="CN103" s="7"/>
      <c r="CO103" s="8">
        <f t="shared" si="81"/>
        <v>1</v>
      </c>
      <c r="CP103" s="7"/>
      <c r="CQ103" s="6">
        <v>661</v>
      </c>
      <c r="CR103" s="7"/>
      <c r="CS103" s="6">
        <v>0</v>
      </c>
      <c r="CT103" s="7"/>
      <c r="CU103" s="6">
        <f t="shared" si="82"/>
        <v>661</v>
      </c>
      <c r="CV103" s="7"/>
      <c r="CW103" s="8">
        <f t="shared" si="83"/>
        <v>1</v>
      </c>
      <c r="CX103" s="7"/>
      <c r="CY103" s="6">
        <f t="shared" si="84"/>
        <v>5765.04</v>
      </c>
      <c r="CZ103" s="7"/>
      <c r="DA103" s="6">
        <f t="shared" si="85"/>
        <v>3700</v>
      </c>
      <c r="DB103" s="7"/>
      <c r="DC103" s="6">
        <f t="shared" si="86"/>
        <v>2065.04</v>
      </c>
      <c r="DD103" s="7"/>
      <c r="DE103" s="8">
        <f t="shared" si="87"/>
        <v>1.5581199999999999</v>
      </c>
    </row>
    <row r="104" spans="1:109" ht="15.75" thickBot="1" x14ac:dyDescent="0.3">
      <c r="A104" s="2"/>
      <c r="B104" s="2"/>
      <c r="C104" s="2"/>
      <c r="D104" s="2"/>
      <c r="E104" s="2" t="s">
        <v>107</v>
      </c>
      <c r="F104" s="2"/>
      <c r="G104" s="9">
        <v>506.34</v>
      </c>
      <c r="H104" s="7"/>
      <c r="I104" s="9">
        <v>325</v>
      </c>
      <c r="J104" s="7"/>
      <c r="K104" s="9">
        <f t="shared" si="60"/>
        <v>181.34</v>
      </c>
      <c r="L104" s="7"/>
      <c r="M104" s="10">
        <f t="shared" si="61"/>
        <v>1.5579700000000001</v>
      </c>
      <c r="N104" s="7"/>
      <c r="O104" s="9">
        <v>184.86</v>
      </c>
      <c r="P104" s="7"/>
      <c r="Q104" s="9">
        <v>185</v>
      </c>
      <c r="R104" s="7"/>
      <c r="S104" s="9">
        <f t="shared" si="62"/>
        <v>-0.14000000000000001</v>
      </c>
      <c r="T104" s="7"/>
      <c r="U104" s="10">
        <f t="shared" si="63"/>
        <v>0.99924000000000002</v>
      </c>
      <c r="V104" s="7"/>
      <c r="W104" s="9">
        <v>184.86</v>
      </c>
      <c r="X104" s="7"/>
      <c r="Y104" s="9">
        <v>185</v>
      </c>
      <c r="Z104" s="7"/>
      <c r="AA104" s="9">
        <f t="shared" si="64"/>
        <v>-0.14000000000000001</v>
      </c>
      <c r="AB104" s="7"/>
      <c r="AC104" s="10">
        <f t="shared" si="65"/>
        <v>0.99924000000000002</v>
      </c>
      <c r="AD104" s="7"/>
      <c r="AE104" s="9">
        <v>201.34</v>
      </c>
      <c r="AF104" s="7"/>
      <c r="AG104" s="9">
        <v>230</v>
      </c>
      <c r="AH104" s="7"/>
      <c r="AI104" s="9">
        <f t="shared" si="66"/>
        <v>-28.66</v>
      </c>
      <c r="AJ104" s="7"/>
      <c r="AK104" s="10">
        <f t="shared" si="67"/>
        <v>0.87539</v>
      </c>
      <c r="AL104" s="7"/>
      <c r="AM104" s="9">
        <v>193.86</v>
      </c>
      <c r="AN104" s="7"/>
      <c r="AO104" s="9">
        <v>185</v>
      </c>
      <c r="AP104" s="7"/>
      <c r="AQ104" s="9">
        <f t="shared" si="68"/>
        <v>8.86</v>
      </c>
      <c r="AR104" s="7"/>
      <c r="AS104" s="10">
        <f t="shared" si="69"/>
        <v>1.04789</v>
      </c>
      <c r="AT104" s="7"/>
      <c r="AU104" s="9">
        <v>193.86</v>
      </c>
      <c r="AV104" s="7"/>
      <c r="AW104" s="9">
        <v>185</v>
      </c>
      <c r="AX104" s="7"/>
      <c r="AY104" s="9">
        <f t="shared" si="70"/>
        <v>8.86</v>
      </c>
      <c r="AZ104" s="7"/>
      <c r="BA104" s="10">
        <f t="shared" si="71"/>
        <v>1.04789</v>
      </c>
      <c r="BB104" s="7"/>
      <c r="BC104" s="9">
        <v>214.65</v>
      </c>
      <c r="BD104" s="7"/>
      <c r="BE104" s="9">
        <v>230</v>
      </c>
      <c r="BF104" s="7"/>
      <c r="BG104" s="9">
        <f t="shared" si="72"/>
        <v>-15.35</v>
      </c>
      <c r="BH104" s="7"/>
      <c r="BI104" s="10">
        <f t="shared" si="73"/>
        <v>0.93325999999999998</v>
      </c>
      <c r="BJ104" s="7"/>
      <c r="BK104" s="9">
        <v>193.86</v>
      </c>
      <c r="BL104" s="7"/>
      <c r="BM104" s="9">
        <v>185</v>
      </c>
      <c r="BN104" s="7"/>
      <c r="BO104" s="9">
        <f t="shared" si="74"/>
        <v>8.86</v>
      </c>
      <c r="BP104" s="7"/>
      <c r="BQ104" s="10">
        <f t="shared" si="75"/>
        <v>1.04789</v>
      </c>
      <c r="BR104" s="7"/>
      <c r="BS104" s="9">
        <v>454.86</v>
      </c>
      <c r="BT104" s="7"/>
      <c r="BU104" s="9">
        <v>185</v>
      </c>
      <c r="BV104" s="7"/>
      <c r="BW104" s="9">
        <f t="shared" si="76"/>
        <v>269.86</v>
      </c>
      <c r="BX104" s="7"/>
      <c r="BY104" s="10">
        <f t="shared" si="77"/>
        <v>2.4586999999999999</v>
      </c>
      <c r="BZ104" s="7"/>
      <c r="CA104" s="9">
        <v>21</v>
      </c>
      <c r="CB104" s="7"/>
      <c r="CC104" s="9">
        <v>235</v>
      </c>
      <c r="CD104" s="7"/>
      <c r="CE104" s="9">
        <f t="shared" si="78"/>
        <v>-214</v>
      </c>
      <c r="CF104" s="7"/>
      <c r="CG104" s="10">
        <f t="shared" si="79"/>
        <v>8.9359999999999995E-2</v>
      </c>
      <c r="CH104" s="7"/>
      <c r="CI104" s="9">
        <v>94.21</v>
      </c>
      <c r="CJ104" s="7"/>
      <c r="CK104" s="9">
        <v>185</v>
      </c>
      <c r="CL104" s="7"/>
      <c r="CM104" s="9">
        <f t="shared" si="80"/>
        <v>-90.79</v>
      </c>
      <c r="CN104" s="7"/>
      <c r="CO104" s="10">
        <f t="shared" si="81"/>
        <v>0.50924000000000003</v>
      </c>
      <c r="CP104" s="7"/>
      <c r="CQ104" s="9">
        <v>1605.37</v>
      </c>
      <c r="CR104" s="7"/>
      <c r="CS104" s="9">
        <v>185</v>
      </c>
      <c r="CT104" s="7"/>
      <c r="CU104" s="9">
        <f t="shared" si="82"/>
        <v>1420.37</v>
      </c>
      <c r="CV104" s="7"/>
      <c r="CW104" s="10">
        <f t="shared" si="83"/>
        <v>8.6776800000000005</v>
      </c>
      <c r="CX104" s="7"/>
      <c r="CY104" s="9">
        <f t="shared" si="84"/>
        <v>4049.07</v>
      </c>
      <c r="CZ104" s="7"/>
      <c r="DA104" s="9">
        <f t="shared" si="85"/>
        <v>2500</v>
      </c>
      <c r="DB104" s="7"/>
      <c r="DC104" s="9">
        <f t="shared" si="86"/>
        <v>1549.07</v>
      </c>
      <c r="DD104" s="7"/>
      <c r="DE104" s="10">
        <f t="shared" si="87"/>
        <v>1.6196299999999999</v>
      </c>
    </row>
    <row r="105" spans="1:109" x14ac:dyDescent="0.25">
      <c r="A105" s="2"/>
      <c r="B105" s="2"/>
      <c r="C105" s="2"/>
      <c r="D105" s="2" t="s">
        <v>108</v>
      </c>
      <c r="E105" s="2"/>
      <c r="F105" s="2"/>
      <c r="G105" s="6">
        <f>ROUND(SUM(G80:G82)+G88+SUM(G94:G104),5)</f>
        <v>15234.08</v>
      </c>
      <c r="H105" s="7"/>
      <c r="I105" s="6">
        <f>ROUND(SUM(I80:I82)+I88+SUM(I94:I104),5)</f>
        <v>19340.21</v>
      </c>
      <c r="J105" s="7"/>
      <c r="K105" s="6">
        <f t="shared" si="60"/>
        <v>-4106.13</v>
      </c>
      <c r="L105" s="7"/>
      <c r="M105" s="8">
        <f t="shared" si="61"/>
        <v>0.78769</v>
      </c>
      <c r="N105" s="7"/>
      <c r="O105" s="6">
        <f>ROUND(SUM(O80:O82)+O88+SUM(O94:O104),5)</f>
        <v>17198.560000000001</v>
      </c>
      <c r="P105" s="7"/>
      <c r="Q105" s="6">
        <f>ROUND(SUM(Q80:Q82)+Q88+SUM(Q94:Q104),5)</f>
        <v>18465.21</v>
      </c>
      <c r="R105" s="7"/>
      <c r="S105" s="6">
        <f t="shared" si="62"/>
        <v>-1266.6500000000001</v>
      </c>
      <c r="T105" s="7"/>
      <c r="U105" s="8">
        <f t="shared" si="63"/>
        <v>0.93140000000000001</v>
      </c>
      <c r="V105" s="7"/>
      <c r="W105" s="6">
        <f>ROUND(SUM(W80:W82)+W88+SUM(W94:W104),5)</f>
        <v>21145.69</v>
      </c>
      <c r="X105" s="7"/>
      <c r="Y105" s="6">
        <f>ROUND(SUM(Y80:Y82)+Y88+SUM(Y94:Y104),5)</f>
        <v>17475.21</v>
      </c>
      <c r="Z105" s="7"/>
      <c r="AA105" s="6">
        <f t="shared" si="64"/>
        <v>3670.48</v>
      </c>
      <c r="AB105" s="7"/>
      <c r="AC105" s="8">
        <f t="shared" si="65"/>
        <v>1.21004</v>
      </c>
      <c r="AD105" s="7"/>
      <c r="AE105" s="6">
        <f>ROUND(SUM(AE80:AE82)+AE88+SUM(AE94:AE104),5)</f>
        <v>15290.75</v>
      </c>
      <c r="AF105" s="7"/>
      <c r="AG105" s="6">
        <f>ROUND(SUM(AG80:AG82)+AG88+SUM(AG94:AG104),5)</f>
        <v>17045.21</v>
      </c>
      <c r="AH105" s="7"/>
      <c r="AI105" s="6">
        <f t="shared" si="66"/>
        <v>-1754.46</v>
      </c>
      <c r="AJ105" s="7"/>
      <c r="AK105" s="8">
        <f t="shared" si="67"/>
        <v>0.89707000000000003</v>
      </c>
      <c r="AL105" s="7"/>
      <c r="AM105" s="6">
        <f>ROUND(SUM(AM80:AM82)+AM88+SUM(AM94:AM104),5)</f>
        <v>14799.5</v>
      </c>
      <c r="AN105" s="7"/>
      <c r="AO105" s="6">
        <f>ROUND(SUM(AO80:AO82)+AO88+SUM(AO94:AO104),5)</f>
        <v>23130.21</v>
      </c>
      <c r="AP105" s="7"/>
      <c r="AQ105" s="6">
        <f t="shared" si="68"/>
        <v>-8330.7099999999991</v>
      </c>
      <c r="AR105" s="7"/>
      <c r="AS105" s="8">
        <f t="shared" si="69"/>
        <v>0.63983000000000001</v>
      </c>
      <c r="AT105" s="7"/>
      <c r="AU105" s="6">
        <f>ROUND(SUM(AU80:AU82)+AU88+SUM(AU94:AU104),5)</f>
        <v>13997.94</v>
      </c>
      <c r="AV105" s="7"/>
      <c r="AW105" s="6">
        <f>ROUND(SUM(AW80:AW82)+AW88+SUM(AW94:AW104),5)</f>
        <v>15985.21</v>
      </c>
      <c r="AX105" s="7"/>
      <c r="AY105" s="6">
        <f t="shared" si="70"/>
        <v>-1987.27</v>
      </c>
      <c r="AZ105" s="7"/>
      <c r="BA105" s="8">
        <f t="shared" si="71"/>
        <v>0.87568000000000001</v>
      </c>
      <c r="BB105" s="7"/>
      <c r="BC105" s="6">
        <f>ROUND(SUM(BC80:BC82)+BC88+SUM(BC94:BC104),5)</f>
        <v>21186.43</v>
      </c>
      <c r="BD105" s="7"/>
      <c r="BE105" s="6">
        <f>ROUND(SUM(BE80:BE82)+BE88+SUM(BE94:BE104),5)</f>
        <v>19495.57</v>
      </c>
      <c r="BF105" s="7"/>
      <c r="BG105" s="6">
        <f t="shared" si="72"/>
        <v>1690.86</v>
      </c>
      <c r="BH105" s="7"/>
      <c r="BI105" s="8">
        <f t="shared" si="73"/>
        <v>1.08673</v>
      </c>
      <c r="BJ105" s="7"/>
      <c r="BK105" s="6">
        <f>ROUND(SUM(BK80:BK82)+BK88+SUM(BK94:BK104),5)</f>
        <v>9645.5400000000009</v>
      </c>
      <c r="BL105" s="7"/>
      <c r="BM105" s="6">
        <f>ROUND(SUM(BM80:BM82)+BM88+SUM(BM94:BM104),5)</f>
        <v>17730.57</v>
      </c>
      <c r="BN105" s="7"/>
      <c r="BO105" s="6">
        <f t="shared" si="74"/>
        <v>-8085.03</v>
      </c>
      <c r="BP105" s="7"/>
      <c r="BQ105" s="8">
        <f t="shared" si="75"/>
        <v>0.54400999999999999</v>
      </c>
      <c r="BR105" s="7"/>
      <c r="BS105" s="6">
        <f>ROUND(SUM(BS80:BS82)+BS88+SUM(BS94:BS104),5)</f>
        <v>18625.29</v>
      </c>
      <c r="BT105" s="7"/>
      <c r="BU105" s="6">
        <f>ROUND(SUM(BU80:BU82)+BU88+SUM(BU94:BU104),5)</f>
        <v>16780.57</v>
      </c>
      <c r="BV105" s="7"/>
      <c r="BW105" s="6">
        <f t="shared" si="76"/>
        <v>1844.72</v>
      </c>
      <c r="BX105" s="7"/>
      <c r="BY105" s="8">
        <f t="shared" si="77"/>
        <v>1.1099300000000001</v>
      </c>
      <c r="BZ105" s="7"/>
      <c r="CA105" s="6">
        <f>ROUND(SUM(CA80:CA82)+CA88+SUM(CA94:CA104),5)</f>
        <v>16207.31</v>
      </c>
      <c r="CB105" s="7"/>
      <c r="CC105" s="6">
        <f>ROUND(SUM(CC80:CC82)+CC88+SUM(CC94:CC104),5)</f>
        <v>17680.57</v>
      </c>
      <c r="CD105" s="7"/>
      <c r="CE105" s="6">
        <f t="shared" si="78"/>
        <v>-1473.26</v>
      </c>
      <c r="CF105" s="7"/>
      <c r="CG105" s="8">
        <f t="shared" si="79"/>
        <v>0.91666999999999998</v>
      </c>
      <c r="CH105" s="7"/>
      <c r="CI105" s="6">
        <f>ROUND(SUM(CI80:CI82)+CI88+SUM(CI94:CI104),5)</f>
        <v>18696.830000000002</v>
      </c>
      <c r="CJ105" s="7"/>
      <c r="CK105" s="6">
        <f>ROUND(SUM(CK80:CK82)+CK88+SUM(CK94:CK104),5)</f>
        <v>15450.57</v>
      </c>
      <c r="CL105" s="7"/>
      <c r="CM105" s="6">
        <f t="shared" si="80"/>
        <v>3246.26</v>
      </c>
      <c r="CN105" s="7"/>
      <c r="CO105" s="8">
        <f t="shared" si="81"/>
        <v>1.21011</v>
      </c>
      <c r="CP105" s="7"/>
      <c r="CQ105" s="6">
        <f>ROUND(SUM(CQ80:CQ82)+CQ88+SUM(CQ94:CQ104),5)</f>
        <v>20507.36</v>
      </c>
      <c r="CR105" s="7"/>
      <c r="CS105" s="6">
        <f>ROUND(SUM(CS80:CS82)+CS88+SUM(CS94:CS104),5)</f>
        <v>15670.89</v>
      </c>
      <c r="CT105" s="7"/>
      <c r="CU105" s="6">
        <f t="shared" si="82"/>
        <v>4836.47</v>
      </c>
      <c r="CV105" s="7"/>
      <c r="CW105" s="8">
        <f t="shared" si="83"/>
        <v>1.30863</v>
      </c>
      <c r="CX105" s="7"/>
      <c r="CY105" s="6">
        <f t="shared" si="84"/>
        <v>202535.28</v>
      </c>
      <c r="CZ105" s="7"/>
      <c r="DA105" s="6">
        <f t="shared" si="85"/>
        <v>214250</v>
      </c>
      <c r="DB105" s="7"/>
      <c r="DC105" s="6">
        <f t="shared" si="86"/>
        <v>-11714.72</v>
      </c>
      <c r="DD105" s="7"/>
      <c r="DE105" s="8">
        <f t="shared" si="87"/>
        <v>0.94532000000000005</v>
      </c>
    </row>
    <row r="106" spans="1:109" x14ac:dyDescent="0.25">
      <c r="A106" s="2"/>
      <c r="B106" s="2"/>
      <c r="C106" s="2"/>
      <c r="D106" s="2" t="s">
        <v>109</v>
      </c>
      <c r="E106" s="2"/>
      <c r="F106" s="2"/>
      <c r="G106" s="6"/>
      <c r="H106" s="7"/>
      <c r="I106" s="6"/>
      <c r="J106" s="7"/>
      <c r="K106" s="6"/>
      <c r="L106" s="7"/>
      <c r="M106" s="8"/>
      <c r="N106" s="7"/>
      <c r="O106" s="6"/>
      <c r="P106" s="7"/>
      <c r="Q106" s="6"/>
      <c r="R106" s="7"/>
      <c r="S106" s="6"/>
      <c r="T106" s="7"/>
      <c r="U106" s="8"/>
      <c r="V106" s="7"/>
      <c r="W106" s="6"/>
      <c r="X106" s="7"/>
      <c r="Y106" s="6"/>
      <c r="Z106" s="7"/>
      <c r="AA106" s="6"/>
      <c r="AB106" s="7"/>
      <c r="AC106" s="8"/>
      <c r="AD106" s="7"/>
      <c r="AE106" s="6"/>
      <c r="AF106" s="7"/>
      <c r="AG106" s="6"/>
      <c r="AH106" s="7"/>
      <c r="AI106" s="6"/>
      <c r="AJ106" s="7"/>
      <c r="AK106" s="8"/>
      <c r="AL106" s="7"/>
      <c r="AM106" s="6"/>
      <c r="AN106" s="7"/>
      <c r="AO106" s="6"/>
      <c r="AP106" s="7"/>
      <c r="AQ106" s="6"/>
      <c r="AR106" s="7"/>
      <c r="AS106" s="8"/>
      <c r="AT106" s="7"/>
      <c r="AU106" s="6"/>
      <c r="AV106" s="7"/>
      <c r="AW106" s="6"/>
      <c r="AX106" s="7"/>
      <c r="AY106" s="6"/>
      <c r="AZ106" s="7"/>
      <c r="BA106" s="8"/>
      <c r="BB106" s="7"/>
      <c r="BC106" s="6"/>
      <c r="BD106" s="7"/>
      <c r="BE106" s="6"/>
      <c r="BF106" s="7"/>
      <c r="BG106" s="6"/>
      <c r="BH106" s="7"/>
      <c r="BI106" s="8"/>
      <c r="BJ106" s="7"/>
      <c r="BK106" s="6"/>
      <c r="BL106" s="7"/>
      <c r="BM106" s="6"/>
      <c r="BN106" s="7"/>
      <c r="BO106" s="6"/>
      <c r="BP106" s="7"/>
      <c r="BQ106" s="8"/>
      <c r="BR106" s="7"/>
      <c r="BS106" s="6"/>
      <c r="BT106" s="7"/>
      <c r="BU106" s="6"/>
      <c r="BV106" s="7"/>
      <c r="BW106" s="6"/>
      <c r="BX106" s="7"/>
      <c r="BY106" s="8"/>
      <c r="BZ106" s="7"/>
      <c r="CA106" s="6"/>
      <c r="CB106" s="7"/>
      <c r="CC106" s="6"/>
      <c r="CD106" s="7"/>
      <c r="CE106" s="6"/>
      <c r="CF106" s="7"/>
      <c r="CG106" s="8"/>
      <c r="CH106" s="7"/>
      <c r="CI106" s="6"/>
      <c r="CJ106" s="7"/>
      <c r="CK106" s="6"/>
      <c r="CL106" s="7"/>
      <c r="CM106" s="6"/>
      <c r="CN106" s="7"/>
      <c r="CO106" s="8"/>
      <c r="CP106" s="7"/>
      <c r="CQ106" s="6"/>
      <c r="CR106" s="7"/>
      <c r="CS106" s="6"/>
      <c r="CT106" s="7"/>
      <c r="CU106" s="6"/>
      <c r="CV106" s="7"/>
      <c r="CW106" s="8"/>
      <c r="CX106" s="7"/>
      <c r="CY106" s="6"/>
      <c r="CZ106" s="7"/>
      <c r="DA106" s="6"/>
      <c r="DB106" s="7"/>
      <c r="DC106" s="6"/>
      <c r="DD106" s="7"/>
      <c r="DE106" s="8"/>
    </row>
    <row r="107" spans="1:109" x14ac:dyDescent="0.25">
      <c r="A107" s="2"/>
      <c r="B107" s="2"/>
      <c r="C107" s="2"/>
      <c r="D107" s="2"/>
      <c r="E107" s="2" t="s">
        <v>110</v>
      </c>
      <c r="F107" s="2"/>
      <c r="G107" s="6">
        <v>0</v>
      </c>
      <c r="H107" s="7"/>
      <c r="I107" s="6">
        <v>21496</v>
      </c>
      <c r="J107" s="7"/>
      <c r="K107" s="6">
        <f>ROUND((G107-I107),5)</f>
        <v>-21496</v>
      </c>
      <c r="L107" s="7"/>
      <c r="M107" s="8">
        <f>ROUND(IF(I107=0, IF(G107=0, 0, 1), G107/I107),5)</f>
        <v>0</v>
      </c>
      <c r="N107" s="7"/>
      <c r="O107" s="6">
        <v>0</v>
      </c>
      <c r="P107" s="7"/>
      <c r="Q107" s="6">
        <v>21496</v>
      </c>
      <c r="R107" s="7"/>
      <c r="S107" s="6">
        <f>ROUND((O107-Q107),5)</f>
        <v>-21496</v>
      </c>
      <c r="T107" s="7"/>
      <c r="U107" s="8">
        <f>ROUND(IF(Q107=0, IF(O107=0, 0, 1), O107/Q107),5)</f>
        <v>0</v>
      </c>
      <c r="V107" s="7"/>
      <c r="W107" s="6">
        <v>0</v>
      </c>
      <c r="X107" s="7"/>
      <c r="Y107" s="6">
        <v>21496</v>
      </c>
      <c r="Z107" s="7"/>
      <c r="AA107" s="6">
        <f>ROUND((W107-Y107),5)</f>
        <v>-21496</v>
      </c>
      <c r="AB107" s="7"/>
      <c r="AC107" s="8">
        <f>ROUND(IF(Y107=0, IF(W107=0, 0, 1), W107/Y107),5)</f>
        <v>0</v>
      </c>
      <c r="AD107" s="7"/>
      <c r="AE107" s="6">
        <v>0</v>
      </c>
      <c r="AF107" s="7"/>
      <c r="AG107" s="6">
        <v>21496</v>
      </c>
      <c r="AH107" s="7"/>
      <c r="AI107" s="6">
        <f>ROUND((AE107-AG107),5)</f>
        <v>-21496</v>
      </c>
      <c r="AJ107" s="7"/>
      <c r="AK107" s="8">
        <f>ROUND(IF(AG107=0, IF(AE107=0, 0, 1), AE107/AG107),5)</f>
        <v>0</v>
      </c>
      <c r="AL107" s="7"/>
      <c r="AM107" s="6">
        <v>0</v>
      </c>
      <c r="AN107" s="7"/>
      <c r="AO107" s="6">
        <v>21496</v>
      </c>
      <c r="AP107" s="7"/>
      <c r="AQ107" s="6">
        <f>ROUND((AM107-AO107),5)</f>
        <v>-21496</v>
      </c>
      <c r="AR107" s="7"/>
      <c r="AS107" s="8">
        <f>ROUND(IF(AO107=0, IF(AM107=0, 0, 1), AM107/AO107),5)</f>
        <v>0</v>
      </c>
      <c r="AT107" s="7"/>
      <c r="AU107" s="6">
        <v>0</v>
      </c>
      <c r="AV107" s="7"/>
      <c r="AW107" s="6">
        <v>21496</v>
      </c>
      <c r="AX107" s="7"/>
      <c r="AY107" s="6">
        <f>ROUND((AU107-AW107),5)</f>
        <v>-21496</v>
      </c>
      <c r="AZ107" s="7"/>
      <c r="BA107" s="8">
        <f>ROUND(IF(AW107=0, IF(AU107=0, 0, 1), AU107/AW107),5)</f>
        <v>0</v>
      </c>
      <c r="BB107" s="7"/>
      <c r="BC107" s="6">
        <v>0</v>
      </c>
      <c r="BD107" s="7"/>
      <c r="BE107" s="6">
        <v>21496</v>
      </c>
      <c r="BF107" s="7"/>
      <c r="BG107" s="6">
        <f>ROUND((BC107-BE107),5)</f>
        <v>-21496</v>
      </c>
      <c r="BH107" s="7"/>
      <c r="BI107" s="8">
        <f>ROUND(IF(BE107=0, IF(BC107=0, 0, 1), BC107/BE107),5)</f>
        <v>0</v>
      </c>
      <c r="BJ107" s="7"/>
      <c r="BK107" s="6">
        <v>0</v>
      </c>
      <c r="BL107" s="7"/>
      <c r="BM107" s="6">
        <v>21496</v>
      </c>
      <c r="BN107" s="7"/>
      <c r="BO107" s="6">
        <f>ROUND((BK107-BM107),5)</f>
        <v>-21496</v>
      </c>
      <c r="BP107" s="7"/>
      <c r="BQ107" s="8">
        <f>ROUND(IF(BM107=0, IF(BK107=0, 0, 1), BK107/BM107),5)</f>
        <v>0</v>
      </c>
      <c r="BR107" s="7"/>
      <c r="BS107" s="6">
        <v>0</v>
      </c>
      <c r="BT107" s="7"/>
      <c r="BU107" s="6">
        <v>21496</v>
      </c>
      <c r="BV107" s="7"/>
      <c r="BW107" s="6">
        <f>ROUND((BS107-BU107),5)</f>
        <v>-21496</v>
      </c>
      <c r="BX107" s="7"/>
      <c r="BY107" s="8">
        <f>ROUND(IF(BU107=0, IF(BS107=0, 0, 1), BS107/BU107),5)</f>
        <v>0</v>
      </c>
      <c r="BZ107" s="7"/>
      <c r="CA107" s="6">
        <v>0</v>
      </c>
      <c r="CB107" s="7"/>
      <c r="CC107" s="6">
        <v>21496</v>
      </c>
      <c r="CD107" s="7"/>
      <c r="CE107" s="6">
        <f>ROUND((CA107-CC107),5)</f>
        <v>-21496</v>
      </c>
      <c r="CF107" s="7"/>
      <c r="CG107" s="8">
        <f>ROUND(IF(CC107=0, IF(CA107=0, 0, 1), CA107/CC107),5)</f>
        <v>0</v>
      </c>
      <c r="CH107" s="7"/>
      <c r="CI107" s="6">
        <v>0</v>
      </c>
      <c r="CJ107" s="7"/>
      <c r="CK107" s="6">
        <v>21496</v>
      </c>
      <c r="CL107" s="7"/>
      <c r="CM107" s="6">
        <f>ROUND((CI107-CK107),5)</f>
        <v>-21496</v>
      </c>
      <c r="CN107" s="7"/>
      <c r="CO107" s="8">
        <f>ROUND(IF(CK107=0, IF(CI107=0, 0, 1), CI107/CK107),5)</f>
        <v>0</v>
      </c>
      <c r="CP107" s="7"/>
      <c r="CQ107" s="6">
        <v>0</v>
      </c>
      <c r="CR107" s="7"/>
      <c r="CS107" s="6">
        <v>21544</v>
      </c>
      <c r="CT107" s="7"/>
      <c r="CU107" s="6">
        <f>ROUND((CQ107-CS107),5)</f>
        <v>-21544</v>
      </c>
      <c r="CV107" s="7"/>
      <c r="CW107" s="8">
        <f>ROUND(IF(CS107=0, IF(CQ107=0, 0, 1), CQ107/CS107),5)</f>
        <v>0</v>
      </c>
      <c r="CX107" s="7"/>
      <c r="CY107" s="6">
        <f t="shared" ref="CY107:CY114" si="88">ROUND(G107+O107+W107+AE107+AM107+AU107+BC107+BK107+BS107+CA107+CI107+CQ107,5)</f>
        <v>0</v>
      </c>
      <c r="CZ107" s="7"/>
      <c r="DA107" s="6">
        <f>ROUND(I107+Q107+Y107+AG107+AO107+AW107+BE107+BM107+BU107+CC107+CK107+CS107,5)</f>
        <v>258000</v>
      </c>
      <c r="DB107" s="7"/>
      <c r="DC107" s="6">
        <f>ROUND((CY107-DA107),5)</f>
        <v>-258000</v>
      </c>
      <c r="DD107" s="7"/>
      <c r="DE107" s="8">
        <f>ROUND(IF(DA107=0, IF(CY107=0, 0, 1), CY107/DA107),5)</f>
        <v>0</v>
      </c>
    </row>
    <row r="108" spans="1:109" x14ac:dyDescent="0.25">
      <c r="A108" s="2"/>
      <c r="B108" s="2"/>
      <c r="C108" s="2"/>
      <c r="D108" s="2"/>
      <c r="E108" s="2" t="s">
        <v>111</v>
      </c>
      <c r="F108" s="2"/>
      <c r="G108" s="6">
        <v>0</v>
      </c>
      <c r="H108" s="7"/>
      <c r="I108" s="6">
        <v>75</v>
      </c>
      <c r="J108" s="7"/>
      <c r="K108" s="6">
        <f>ROUND((G108-I108),5)</f>
        <v>-75</v>
      </c>
      <c r="L108" s="7"/>
      <c r="M108" s="8">
        <f>ROUND(IF(I108=0, IF(G108=0, 0, 1), G108/I108),5)</f>
        <v>0</v>
      </c>
      <c r="N108" s="7"/>
      <c r="O108" s="6">
        <v>126.98</v>
      </c>
      <c r="P108" s="7"/>
      <c r="Q108" s="6">
        <v>75</v>
      </c>
      <c r="R108" s="7"/>
      <c r="S108" s="6">
        <f>ROUND((O108-Q108),5)</f>
        <v>51.98</v>
      </c>
      <c r="T108" s="7"/>
      <c r="U108" s="8">
        <f>ROUND(IF(Q108=0, IF(O108=0, 0, 1), O108/Q108),5)</f>
        <v>1.6930700000000001</v>
      </c>
      <c r="V108" s="7"/>
      <c r="W108" s="6">
        <v>127.87</v>
      </c>
      <c r="X108" s="7"/>
      <c r="Y108" s="6">
        <v>75</v>
      </c>
      <c r="Z108" s="7"/>
      <c r="AA108" s="6">
        <f>ROUND((W108-Y108),5)</f>
        <v>52.87</v>
      </c>
      <c r="AB108" s="7"/>
      <c r="AC108" s="8">
        <f>ROUND(IF(Y108=0, IF(W108=0, 0, 1), W108/Y108),5)</f>
        <v>1.7049300000000001</v>
      </c>
      <c r="AD108" s="7"/>
      <c r="AE108" s="6">
        <v>126.67</v>
      </c>
      <c r="AF108" s="7"/>
      <c r="AG108" s="6">
        <v>75</v>
      </c>
      <c r="AH108" s="7"/>
      <c r="AI108" s="6">
        <f>ROUND((AE108-AG108),5)</f>
        <v>51.67</v>
      </c>
      <c r="AJ108" s="7"/>
      <c r="AK108" s="8">
        <f>ROUND(IF(AG108=0, IF(AE108=0, 0, 1), AE108/AG108),5)</f>
        <v>1.68893</v>
      </c>
      <c r="AL108" s="7"/>
      <c r="AM108" s="6">
        <v>127.65</v>
      </c>
      <c r="AN108" s="7"/>
      <c r="AO108" s="6">
        <v>75</v>
      </c>
      <c r="AP108" s="7"/>
      <c r="AQ108" s="6">
        <f>ROUND((AM108-AO108),5)</f>
        <v>52.65</v>
      </c>
      <c r="AR108" s="7"/>
      <c r="AS108" s="8">
        <f>ROUND(IF(AO108=0, IF(AM108=0, 0, 1), AM108/AO108),5)</f>
        <v>1.702</v>
      </c>
      <c r="AT108" s="7"/>
      <c r="AU108" s="6">
        <v>128.69999999999999</v>
      </c>
      <c r="AV108" s="7"/>
      <c r="AW108" s="6">
        <v>75</v>
      </c>
      <c r="AX108" s="7"/>
      <c r="AY108" s="6">
        <f>ROUND((AU108-AW108),5)</f>
        <v>53.7</v>
      </c>
      <c r="AZ108" s="7"/>
      <c r="BA108" s="8">
        <f>ROUND(IF(AW108=0, IF(AU108=0, 0, 1), AU108/AW108),5)</f>
        <v>1.716</v>
      </c>
      <c r="BB108" s="7"/>
      <c r="BC108" s="6">
        <v>128.32</v>
      </c>
      <c r="BD108" s="7"/>
      <c r="BE108" s="6">
        <v>75</v>
      </c>
      <c r="BF108" s="7"/>
      <c r="BG108" s="6">
        <f>ROUND((BC108-BE108),5)</f>
        <v>53.32</v>
      </c>
      <c r="BH108" s="7"/>
      <c r="BI108" s="8">
        <f>ROUND(IF(BE108=0, IF(BC108=0, 0, 1), BC108/BE108),5)</f>
        <v>1.7109300000000001</v>
      </c>
      <c r="BJ108" s="7"/>
      <c r="BK108" s="6">
        <v>129.63999999999999</v>
      </c>
      <c r="BL108" s="7"/>
      <c r="BM108" s="6">
        <v>75</v>
      </c>
      <c r="BN108" s="7"/>
      <c r="BO108" s="6">
        <f>ROUND((BK108-BM108),5)</f>
        <v>54.64</v>
      </c>
      <c r="BP108" s="7"/>
      <c r="BQ108" s="8">
        <f>ROUND(IF(BM108=0, IF(BK108=0, 0, 1), BK108/BM108),5)</f>
        <v>1.7285299999999999</v>
      </c>
      <c r="BR108" s="7"/>
      <c r="BS108" s="6">
        <v>129.82</v>
      </c>
      <c r="BT108" s="7"/>
      <c r="BU108" s="6">
        <v>75</v>
      </c>
      <c r="BV108" s="7"/>
      <c r="BW108" s="6">
        <f>ROUND((BS108-BU108),5)</f>
        <v>54.82</v>
      </c>
      <c r="BX108" s="7"/>
      <c r="BY108" s="8">
        <f>ROUND(IF(BU108=0, IF(BS108=0, 0, 1), BS108/BU108),5)</f>
        <v>1.7309300000000001</v>
      </c>
      <c r="BZ108" s="7"/>
      <c r="CA108" s="6">
        <v>130.43</v>
      </c>
      <c r="CB108" s="7"/>
      <c r="CC108" s="6">
        <v>75</v>
      </c>
      <c r="CD108" s="7"/>
      <c r="CE108" s="6">
        <f>ROUND((CA108-CC108),5)</f>
        <v>55.43</v>
      </c>
      <c r="CF108" s="7"/>
      <c r="CG108" s="8">
        <f>ROUND(IF(CC108=0, IF(CA108=0, 0, 1), CA108/CC108),5)</f>
        <v>1.7390699999999999</v>
      </c>
      <c r="CH108" s="7"/>
      <c r="CI108" s="6">
        <v>128.11000000000001</v>
      </c>
      <c r="CJ108" s="7"/>
      <c r="CK108" s="6">
        <v>75</v>
      </c>
      <c r="CL108" s="7"/>
      <c r="CM108" s="6">
        <f>ROUND((CI108-CK108),5)</f>
        <v>53.11</v>
      </c>
      <c r="CN108" s="7"/>
      <c r="CO108" s="8">
        <f>ROUND(IF(CK108=0, IF(CI108=0, 0, 1), CI108/CK108),5)</f>
        <v>1.7081299999999999</v>
      </c>
      <c r="CP108" s="7"/>
      <c r="CQ108" s="6">
        <v>-1284.19</v>
      </c>
      <c r="CR108" s="7"/>
      <c r="CS108" s="6">
        <v>7875</v>
      </c>
      <c r="CT108" s="7"/>
      <c r="CU108" s="6">
        <f>ROUND((CQ108-CS108),5)</f>
        <v>-9159.19</v>
      </c>
      <c r="CV108" s="7"/>
      <c r="CW108" s="8">
        <f>ROUND(IF(CS108=0, IF(CQ108=0, 0, 1), CQ108/CS108),5)</f>
        <v>-0.16306999999999999</v>
      </c>
      <c r="CX108" s="7"/>
      <c r="CY108" s="6">
        <f t="shared" si="88"/>
        <v>0</v>
      </c>
      <c r="CZ108" s="7"/>
      <c r="DA108" s="6">
        <f>ROUND(I108+Q108+Y108+AG108+AO108+AW108+BE108+BM108+BU108+CC108+CK108+CS108,5)</f>
        <v>8700</v>
      </c>
      <c r="DB108" s="7"/>
      <c r="DC108" s="6">
        <f>ROUND((CY108-DA108),5)</f>
        <v>-8700</v>
      </c>
      <c r="DD108" s="7"/>
      <c r="DE108" s="8">
        <f>ROUND(IF(DA108=0, IF(CY108=0, 0, 1), CY108/DA108),5)</f>
        <v>0</v>
      </c>
    </row>
    <row r="109" spans="1:109" x14ac:dyDescent="0.25">
      <c r="A109" s="2"/>
      <c r="B109" s="2"/>
      <c r="C109" s="2"/>
      <c r="D109" s="2"/>
      <c r="E109" s="2" t="s">
        <v>112</v>
      </c>
      <c r="F109" s="2"/>
      <c r="G109" s="6">
        <v>1782.44</v>
      </c>
      <c r="H109" s="7"/>
      <c r="I109" s="6">
        <v>1731.43</v>
      </c>
      <c r="J109" s="7"/>
      <c r="K109" s="6">
        <f>ROUND((G109-I109),5)</f>
        <v>51.01</v>
      </c>
      <c r="L109" s="7"/>
      <c r="M109" s="8">
        <f>ROUND(IF(I109=0, IF(G109=0, 0, 1), G109/I109),5)</f>
        <v>1.02946</v>
      </c>
      <c r="N109" s="7"/>
      <c r="O109" s="6">
        <v>1668.28</v>
      </c>
      <c r="P109" s="7"/>
      <c r="Q109" s="6">
        <v>1681.05</v>
      </c>
      <c r="R109" s="7"/>
      <c r="S109" s="6">
        <f>ROUND((O109-Q109),5)</f>
        <v>-12.77</v>
      </c>
      <c r="T109" s="7"/>
      <c r="U109" s="8">
        <f>ROUND(IF(Q109=0, IF(O109=0, 0, 1), O109/Q109),5)</f>
        <v>0.99239999999999995</v>
      </c>
      <c r="V109" s="7"/>
      <c r="W109" s="6">
        <v>1660.45</v>
      </c>
      <c r="X109" s="7"/>
      <c r="Y109" s="6">
        <v>1685.73</v>
      </c>
      <c r="Z109" s="7"/>
      <c r="AA109" s="6">
        <f>ROUND((W109-Y109),5)</f>
        <v>-25.28</v>
      </c>
      <c r="AB109" s="7"/>
      <c r="AC109" s="8">
        <f>ROUND(IF(Y109=0, IF(W109=0, 0, 1), W109/Y109),5)</f>
        <v>0.98499999999999999</v>
      </c>
      <c r="AD109" s="7"/>
      <c r="AE109" s="6">
        <v>1643.17</v>
      </c>
      <c r="AF109" s="7"/>
      <c r="AG109" s="6">
        <v>1612.44</v>
      </c>
      <c r="AH109" s="7"/>
      <c r="AI109" s="6">
        <f>ROUND((AE109-AG109),5)</f>
        <v>30.73</v>
      </c>
      <c r="AJ109" s="7"/>
      <c r="AK109" s="8">
        <f>ROUND(IF(AG109=0, IF(AE109=0, 0, 1), AE109/AG109),5)</f>
        <v>1.0190600000000001</v>
      </c>
      <c r="AL109" s="7"/>
      <c r="AM109" s="6">
        <v>1654.69</v>
      </c>
      <c r="AN109" s="7"/>
      <c r="AO109" s="6">
        <v>1673.88</v>
      </c>
      <c r="AP109" s="7"/>
      <c r="AQ109" s="6">
        <f>ROUND((AM109-AO109),5)</f>
        <v>-19.190000000000001</v>
      </c>
      <c r="AR109" s="7"/>
      <c r="AS109" s="8">
        <f>ROUND(IF(AO109=0, IF(AM109=0, 0, 1), AM109/AO109),5)</f>
        <v>0.98853999999999997</v>
      </c>
      <c r="AT109" s="7"/>
      <c r="AU109" s="6">
        <v>1633.57</v>
      </c>
      <c r="AV109" s="7"/>
      <c r="AW109" s="6">
        <v>1662.38</v>
      </c>
      <c r="AX109" s="7"/>
      <c r="AY109" s="6">
        <f>ROUND((AU109-AW109),5)</f>
        <v>-28.81</v>
      </c>
      <c r="AZ109" s="7"/>
      <c r="BA109" s="8">
        <f>ROUND(IF(AW109=0, IF(AU109=0, 0, 1), AU109/AW109),5)</f>
        <v>0.98267000000000004</v>
      </c>
      <c r="BB109" s="7"/>
      <c r="BC109" s="6">
        <v>1654.69</v>
      </c>
      <c r="BD109" s="7"/>
      <c r="BE109" s="6">
        <v>1633.57</v>
      </c>
      <c r="BF109" s="7"/>
      <c r="BG109" s="6">
        <f>ROUND((BC109-BE109),5)</f>
        <v>21.12</v>
      </c>
      <c r="BH109" s="7"/>
      <c r="BI109" s="8">
        <f>ROUND(IF(BE109=0, IF(BC109=0, 0, 1), BC109/BE109),5)</f>
        <v>1.0129300000000001</v>
      </c>
      <c r="BJ109" s="7"/>
      <c r="BK109" s="6">
        <v>1673.89</v>
      </c>
      <c r="BL109" s="7"/>
      <c r="BM109" s="6">
        <v>1664.29</v>
      </c>
      <c r="BN109" s="7"/>
      <c r="BO109" s="6">
        <f>ROUND((BK109-BM109),5)</f>
        <v>9.6</v>
      </c>
      <c r="BP109" s="7"/>
      <c r="BQ109" s="8">
        <f>ROUND(IF(BM109=0, IF(BK109=0, 0, 1), BK109/BM109),5)</f>
        <v>1.0057700000000001</v>
      </c>
      <c r="BR109" s="7"/>
      <c r="BS109" s="6">
        <v>1647.02</v>
      </c>
      <c r="BT109" s="7"/>
      <c r="BU109" s="6">
        <v>1608.61</v>
      </c>
      <c r="BV109" s="7"/>
      <c r="BW109" s="6">
        <f>ROUND((BS109-BU109),5)</f>
        <v>38.409999999999997</v>
      </c>
      <c r="BX109" s="7"/>
      <c r="BY109" s="8">
        <f>ROUND(IF(BU109=0, IF(BS109=0, 0, 1), BS109/BU109),5)</f>
        <v>1.0238799999999999</v>
      </c>
      <c r="BZ109" s="7"/>
      <c r="CA109" s="6">
        <v>308.93</v>
      </c>
      <c r="CB109" s="7"/>
      <c r="CC109" s="6">
        <v>1620.73</v>
      </c>
      <c r="CD109" s="7"/>
      <c r="CE109" s="6">
        <f>ROUND((CA109-CC109),5)</f>
        <v>-1311.8</v>
      </c>
      <c r="CF109" s="7"/>
      <c r="CG109" s="8">
        <f>ROUND(IF(CC109=0, IF(CA109=0, 0, 1), CA109/CC109),5)</f>
        <v>0.19061</v>
      </c>
      <c r="CH109" s="7"/>
      <c r="CI109" s="6">
        <v>2219.65</v>
      </c>
      <c r="CJ109" s="7"/>
      <c r="CK109" s="6">
        <v>862.27</v>
      </c>
      <c r="CL109" s="7"/>
      <c r="CM109" s="6">
        <f>ROUND((CI109-CK109),5)</f>
        <v>1357.38</v>
      </c>
      <c r="CN109" s="7"/>
      <c r="CO109" s="8">
        <f>ROUND(IF(CK109=0, IF(CI109=0, 0, 1), CI109/CK109),5)</f>
        <v>2.5741900000000002</v>
      </c>
      <c r="CP109" s="7"/>
      <c r="CQ109" s="6">
        <v>871.88</v>
      </c>
      <c r="CR109" s="7"/>
      <c r="CS109" s="6">
        <v>563.62</v>
      </c>
      <c r="CT109" s="7"/>
      <c r="CU109" s="6">
        <f>ROUND((CQ109-CS109),5)</f>
        <v>308.26</v>
      </c>
      <c r="CV109" s="7"/>
      <c r="CW109" s="8">
        <f>ROUND(IF(CS109=0, IF(CQ109=0, 0, 1), CQ109/CS109),5)</f>
        <v>1.5469299999999999</v>
      </c>
      <c r="CX109" s="7"/>
      <c r="CY109" s="6">
        <f t="shared" si="88"/>
        <v>18418.66</v>
      </c>
      <c r="CZ109" s="7"/>
      <c r="DA109" s="6">
        <f>ROUND(I109+Q109+Y109+AG109+AO109+AW109+BE109+BM109+BU109+CC109+CK109+CS109,5)</f>
        <v>18000</v>
      </c>
      <c r="DB109" s="7"/>
      <c r="DC109" s="6">
        <f>ROUND((CY109-DA109),5)</f>
        <v>418.66</v>
      </c>
      <c r="DD109" s="7"/>
      <c r="DE109" s="8">
        <f>ROUND(IF(DA109=0, IF(CY109=0, 0, 1), CY109/DA109),5)</f>
        <v>1.0232600000000001</v>
      </c>
    </row>
    <row r="110" spans="1:109" ht="15.75" thickBot="1" x14ac:dyDescent="0.3">
      <c r="A110" s="2"/>
      <c r="B110" s="2"/>
      <c r="C110" s="2"/>
      <c r="D110" s="2"/>
      <c r="E110" s="2" t="s">
        <v>110</v>
      </c>
      <c r="F110" s="2"/>
      <c r="G110" s="11">
        <v>21755.200000000001</v>
      </c>
      <c r="H110" s="7"/>
      <c r="I110" s="11"/>
      <c r="J110" s="7"/>
      <c r="K110" s="11"/>
      <c r="L110" s="7"/>
      <c r="M110" s="12"/>
      <c r="N110" s="7"/>
      <c r="O110" s="11">
        <v>21303.4</v>
      </c>
      <c r="P110" s="7"/>
      <c r="Q110" s="11"/>
      <c r="R110" s="7"/>
      <c r="S110" s="11"/>
      <c r="T110" s="7"/>
      <c r="U110" s="12"/>
      <c r="V110" s="7"/>
      <c r="W110" s="11">
        <v>21705</v>
      </c>
      <c r="X110" s="7"/>
      <c r="Y110" s="11"/>
      <c r="Z110" s="7"/>
      <c r="AA110" s="11"/>
      <c r="AB110" s="7"/>
      <c r="AC110" s="12"/>
      <c r="AD110" s="7"/>
      <c r="AE110" s="11">
        <v>21479.1</v>
      </c>
      <c r="AF110" s="7"/>
      <c r="AG110" s="11"/>
      <c r="AH110" s="7"/>
      <c r="AI110" s="11"/>
      <c r="AJ110" s="7"/>
      <c r="AK110" s="12"/>
      <c r="AL110" s="7"/>
      <c r="AM110" s="11">
        <v>21629.7</v>
      </c>
      <c r="AN110" s="7"/>
      <c r="AO110" s="11"/>
      <c r="AP110" s="7"/>
      <c r="AQ110" s="11"/>
      <c r="AR110" s="7"/>
      <c r="AS110" s="12"/>
      <c r="AT110" s="7"/>
      <c r="AU110" s="11">
        <v>21353.599999999999</v>
      </c>
      <c r="AV110" s="7"/>
      <c r="AW110" s="11"/>
      <c r="AX110" s="7"/>
      <c r="AY110" s="11"/>
      <c r="AZ110" s="7"/>
      <c r="BA110" s="12"/>
      <c r="BB110" s="7"/>
      <c r="BC110" s="11">
        <v>21629.7</v>
      </c>
      <c r="BD110" s="7"/>
      <c r="BE110" s="11"/>
      <c r="BF110" s="7"/>
      <c r="BG110" s="11"/>
      <c r="BH110" s="7"/>
      <c r="BI110" s="12"/>
      <c r="BJ110" s="7"/>
      <c r="BK110" s="11">
        <v>21880.7</v>
      </c>
      <c r="BL110" s="7"/>
      <c r="BM110" s="11"/>
      <c r="BN110" s="7"/>
      <c r="BO110" s="11"/>
      <c r="BP110" s="7"/>
      <c r="BQ110" s="12"/>
      <c r="BR110" s="7"/>
      <c r="BS110" s="11">
        <v>21529.3</v>
      </c>
      <c r="BT110" s="7"/>
      <c r="BU110" s="11"/>
      <c r="BV110" s="7"/>
      <c r="BW110" s="11"/>
      <c r="BX110" s="7"/>
      <c r="BY110" s="12"/>
      <c r="BZ110" s="7"/>
      <c r="CA110" s="11">
        <v>15669.78</v>
      </c>
      <c r="CB110" s="7"/>
      <c r="CC110" s="11"/>
      <c r="CD110" s="7"/>
      <c r="CE110" s="11"/>
      <c r="CF110" s="7"/>
      <c r="CG110" s="12"/>
      <c r="CH110" s="7"/>
      <c r="CI110" s="11">
        <v>26987.22</v>
      </c>
      <c r="CJ110" s="7"/>
      <c r="CK110" s="11"/>
      <c r="CL110" s="7"/>
      <c r="CM110" s="11"/>
      <c r="CN110" s="7"/>
      <c r="CO110" s="12"/>
      <c r="CP110" s="7"/>
      <c r="CQ110" s="11">
        <v>21730.1</v>
      </c>
      <c r="CR110" s="7"/>
      <c r="CS110" s="11"/>
      <c r="CT110" s="7"/>
      <c r="CU110" s="11"/>
      <c r="CV110" s="7"/>
      <c r="CW110" s="12"/>
      <c r="CX110" s="7"/>
      <c r="CY110" s="11">
        <f t="shared" si="88"/>
        <v>258652.79999999999</v>
      </c>
      <c r="CZ110" s="7"/>
      <c r="DA110" s="11"/>
      <c r="DB110" s="7"/>
      <c r="DC110" s="11"/>
      <c r="DD110" s="7"/>
      <c r="DE110" s="12"/>
    </row>
    <row r="111" spans="1:109" ht="15.75" thickBot="1" x14ac:dyDescent="0.3">
      <c r="A111" s="2"/>
      <c r="B111" s="2"/>
      <c r="C111" s="2"/>
      <c r="D111" s="2" t="s">
        <v>113</v>
      </c>
      <c r="E111" s="2"/>
      <c r="F111" s="2"/>
      <c r="G111" s="15">
        <f>ROUND(SUM(G106:G110),5)</f>
        <v>23537.64</v>
      </c>
      <c r="H111" s="7"/>
      <c r="I111" s="15">
        <f>ROUND(SUM(I106:I110),5)</f>
        <v>23302.43</v>
      </c>
      <c r="J111" s="7"/>
      <c r="K111" s="15">
        <f>ROUND((G111-I111),5)</f>
        <v>235.21</v>
      </c>
      <c r="L111" s="7"/>
      <c r="M111" s="16">
        <f>ROUND(IF(I111=0, IF(G111=0, 0, 1), G111/I111),5)</f>
        <v>1.0100899999999999</v>
      </c>
      <c r="N111" s="7"/>
      <c r="O111" s="15">
        <f>ROUND(SUM(O106:O110),5)</f>
        <v>23098.66</v>
      </c>
      <c r="P111" s="7"/>
      <c r="Q111" s="15">
        <f>ROUND(SUM(Q106:Q110),5)</f>
        <v>23252.05</v>
      </c>
      <c r="R111" s="7"/>
      <c r="S111" s="15">
        <f>ROUND((O111-Q111),5)</f>
        <v>-153.38999999999999</v>
      </c>
      <c r="T111" s="7"/>
      <c r="U111" s="16">
        <f>ROUND(IF(Q111=0, IF(O111=0, 0, 1), O111/Q111),5)</f>
        <v>0.99339999999999995</v>
      </c>
      <c r="V111" s="7"/>
      <c r="W111" s="15">
        <f>ROUND(SUM(W106:W110),5)</f>
        <v>23493.32</v>
      </c>
      <c r="X111" s="7"/>
      <c r="Y111" s="15">
        <f>ROUND(SUM(Y106:Y110),5)</f>
        <v>23256.73</v>
      </c>
      <c r="Z111" s="7"/>
      <c r="AA111" s="15">
        <f>ROUND((W111-Y111),5)</f>
        <v>236.59</v>
      </c>
      <c r="AB111" s="7"/>
      <c r="AC111" s="16">
        <f>ROUND(IF(Y111=0, IF(W111=0, 0, 1), W111/Y111),5)</f>
        <v>1.01017</v>
      </c>
      <c r="AD111" s="7"/>
      <c r="AE111" s="15">
        <f>ROUND(SUM(AE106:AE110),5)</f>
        <v>23248.94</v>
      </c>
      <c r="AF111" s="7"/>
      <c r="AG111" s="15">
        <f>ROUND(SUM(AG106:AG110),5)</f>
        <v>23183.439999999999</v>
      </c>
      <c r="AH111" s="7"/>
      <c r="AI111" s="15">
        <f>ROUND((AE111-AG111),5)</f>
        <v>65.5</v>
      </c>
      <c r="AJ111" s="7"/>
      <c r="AK111" s="16">
        <f>ROUND(IF(AG111=0, IF(AE111=0, 0, 1), AE111/AG111),5)</f>
        <v>1.0028300000000001</v>
      </c>
      <c r="AL111" s="7"/>
      <c r="AM111" s="15">
        <f>ROUND(SUM(AM106:AM110),5)</f>
        <v>23412.04</v>
      </c>
      <c r="AN111" s="7"/>
      <c r="AO111" s="15">
        <f>ROUND(SUM(AO106:AO110),5)</f>
        <v>23244.880000000001</v>
      </c>
      <c r="AP111" s="7"/>
      <c r="AQ111" s="15">
        <f>ROUND((AM111-AO111),5)</f>
        <v>167.16</v>
      </c>
      <c r="AR111" s="7"/>
      <c r="AS111" s="16">
        <f>ROUND(IF(AO111=0, IF(AM111=0, 0, 1), AM111/AO111),5)</f>
        <v>1.00719</v>
      </c>
      <c r="AT111" s="7"/>
      <c r="AU111" s="15">
        <f>ROUND(SUM(AU106:AU110),5)</f>
        <v>23115.87</v>
      </c>
      <c r="AV111" s="7"/>
      <c r="AW111" s="15">
        <f>ROUND(SUM(AW106:AW110),5)</f>
        <v>23233.38</v>
      </c>
      <c r="AX111" s="7"/>
      <c r="AY111" s="15">
        <f>ROUND((AU111-AW111),5)</f>
        <v>-117.51</v>
      </c>
      <c r="AZ111" s="7"/>
      <c r="BA111" s="16">
        <f>ROUND(IF(AW111=0, IF(AU111=0, 0, 1), AU111/AW111),5)</f>
        <v>0.99494000000000005</v>
      </c>
      <c r="BB111" s="7"/>
      <c r="BC111" s="15">
        <f>ROUND(SUM(BC106:BC110),5)</f>
        <v>23412.71</v>
      </c>
      <c r="BD111" s="7"/>
      <c r="BE111" s="15">
        <f>ROUND(SUM(BE106:BE110),5)</f>
        <v>23204.57</v>
      </c>
      <c r="BF111" s="7"/>
      <c r="BG111" s="15">
        <f>ROUND((BC111-BE111),5)</f>
        <v>208.14</v>
      </c>
      <c r="BH111" s="7"/>
      <c r="BI111" s="16">
        <f>ROUND(IF(BE111=0, IF(BC111=0, 0, 1), BC111/BE111),5)</f>
        <v>1.0089699999999999</v>
      </c>
      <c r="BJ111" s="7"/>
      <c r="BK111" s="15">
        <f>ROUND(SUM(BK106:BK110),5)</f>
        <v>23684.23</v>
      </c>
      <c r="BL111" s="7"/>
      <c r="BM111" s="15">
        <f>ROUND(SUM(BM106:BM110),5)</f>
        <v>23235.29</v>
      </c>
      <c r="BN111" s="7"/>
      <c r="BO111" s="15">
        <f>ROUND((BK111-BM111),5)</f>
        <v>448.94</v>
      </c>
      <c r="BP111" s="7"/>
      <c r="BQ111" s="16">
        <f>ROUND(IF(BM111=0, IF(BK111=0, 0, 1), BK111/BM111),5)</f>
        <v>1.01932</v>
      </c>
      <c r="BR111" s="7"/>
      <c r="BS111" s="15">
        <f>ROUND(SUM(BS106:BS110),5)</f>
        <v>23306.14</v>
      </c>
      <c r="BT111" s="7"/>
      <c r="BU111" s="15">
        <f>ROUND(SUM(BU106:BU110),5)</f>
        <v>23179.61</v>
      </c>
      <c r="BV111" s="7"/>
      <c r="BW111" s="15">
        <f>ROUND((BS111-BU111),5)</f>
        <v>126.53</v>
      </c>
      <c r="BX111" s="7"/>
      <c r="BY111" s="16">
        <f>ROUND(IF(BU111=0, IF(BS111=0, 0, 1), BS111/BU111),5)</f>
        <v>1.00546</v>
      </c>
      <c r="BZ111" s="7"/>
      <c r="CA111" s="15">
        <f>ROUND(SUM(CA106:CA110),5)</f>
        <v>16109.14</v>
      </c>
      <c r="CB111" s="7"/>
      <c r="CC111" s="15">
        <f>ROUND(SUM(CC106:CC110),5)</f>
        <v>23191.73</v>
      </c>
      <c r="CD111" s="7"/>
      <c r="CE111" s="15">
        <f>ROUND((CA111-CC111),5)</f>
        <v>-7082.59</v>
      </c>
      <c r="CF111" s="7"/>
      <c r="CG111" s="16">
        <f>ROUND(IF(CC111=0, IF(CA111=0, 0, 1), CA111/CC111),5)</f>
        <v>0.69460999999999995</v>
      </c>
      <c r="CH111" s="7"/>
      <c r="CI111" s="15">
        <f>ROUND(SUM(CI106:CI110),5)</f>
        <v>29334.98</v>
      </c>
      <c r="CJ111" s="7"/>
      <c r="CK111" s="15">
        <f>ROUND(SUM(CK106:CK110),5)</f>
        <v>22433.27</v>
      </c>
      <c r="CL111" s="7"/>
      <c r="CM111" s="15">
        <f>ROUND((CI111-CK111),5)</f>
        <v>6901.71</v>
      </c>
      <c r="CN111" s="7"/>
      <c r="CO111" s="16">
        <f>ROUND(IF(CK111=0, IF(CI111=0, 0, 1), CI111/CK111),5)</f>
        <v>1.30766</v>
      </c>
      <c r="CP111" s="7"/>
      <c r="CQ111" s="15">
        <f>ROUND(SUM(CQ106:CQ110),5)</f>
        <v>21317.79</v>
      </c>
      <c r="CR111" s="7"/>
      <c r="CS111" s="15">
        <f>ROUND(SUM(CS106:CS110),5)</f>
        <v>29982.62</v>
      </c>
      <c r="CT111" s="7"/>
      <c r="CU111" s="15">
        <f>ROUND((CQ111-CS111),5)</f>
        <v>-8664.83</v>
      </c>
      <c r="CV111" s="7"/>
      <c r="CW111" s="16">
        <f>ROUND(IF(CS111=0, IF(CQ111=0, 0, 1), CQ111/CS111),5)</f>
        <v>0.71099999999999997</v>
      </c>
      <c r="CX111" s="7"/>
      <c r="CY111" s="15">
        <f t="shared" si="88"/>
        <v>277071.46000000002</v>
      </c>
      <c r="CZ111" s="7"/>
      <c r="DA111" s="15">
        <f>ROUND(I111+Q111+Y111+AG111+AO111+AW111+BE111+BM111+BU111+CC111+CK111+CS111,5)</f>
        <v>284700</v>
      </c>
      <c r="DB111" s="7"/>
      <c r="DC111" s="15">
        <f>ROUND((CY111-DA111),5)</f>
        <v>-7628.54</v>
      </c>
      <c r="DD111" s="7"/>
      <c r="DE111" s="16">
        <f>ROUND(IF(DA111=0, IF(CY111=0, 0, 1), CY111/DA111),5)</f>
        <v>0.97319999999999995</v>
      </c>
    </row>
    <row r="112" spans="1:109" ht="15.75" thickBot="1" x14ac:dyDescent="0.3">
      <c r="A112" s="2"/>
      <c r="B112" s="2"/>
      <c r="C112" s="2" t="s">
        <v>114</v>
      </c>
      <c r="D112" s="2"/>
      <c r="E112" s="2"/>
      <c r="F112" s="2"/>
      <c r="G112" s="15">
        <f>ROUND(G40+G53+G57+G62+G69+G79+G105+G111,5)</f>
        <v>46368.95</v>
      </c>
      <c r="H112" s="7"/>
      <c r="I112" s="15">
        <f>ROUND(I40+I53+I57+I62+I69+I79+I105+I111,5)</f>
        <v>55037.64</v>
      </c>
      <c r="J112" s="7"/>
      <c r="K112" s="15">
        <f>ROUND((G112-I112),5)</f>
        <v>-8668.69</v>
      </c>
      <c r="L112" s="7"/>
      <c r="M112" s="16">
        <f>ROUND(IF(I112=0, IF(G112=0, 0, 1), G112/I112),5)</f>
        <v>0.84250000000000003</v>
      </c>
      <c r="N112" s="7"/>
      <c r="O112" s="15">
        <f>ROUND(O40+O53+O57+O62+O69+O79+O105+O111,5)</f>
        <v>51438.81</v>
      </c>
      <c r="P112" s="7"/>
      <c r="Q112" s="15">
        <f>ROUND(Q40+Q53+Q57+Q62+Q69+Q79+Q105+Q111,5)</f>
        <v>61904.26</v>
      </c>
      <c r="R112" s="7"/>
      <c r="S112" s="15">
        <f>ROUND((O112-Q112),5)</f>
        <v>-10465.450000000001</v>
      </c>
      <c r="T112" s="7"/>
      <c r="U112" s="16">
        <f>ROUND(IF(Q112=0, IF(O112=0, 0, 1), O112/Q112),5)</f>
        <v>0.83094000000000001</v>
      </c>
      <c r="V112" s="7"/>
      <c r="W112" s="15">
        <f>ROUND(W40+W53+W57+W62+W69+W79+W105+W111,5)</f>
        <v>71838.960000000006</v>
      </c>
      <c r="X112" s="7"/>
      <c r="Y112" s="15">
        <f>ROUND(Y40+Y53+Y57+Y62+Y69+Y79+Y105+Y111,5)</f>
        <v>59518.94</v>
      </c>
      <c r="Z112" s="7"/>
      <c r="AA112" s="15">
        <f>ROUND((W112-Y112),5)</f>
        <v>12320.02</v>
      </c>
      <c r="AB112" s="7"/>
      <c r="AC112" s="16">
        <f>ROUND(IF(Y112=0, IF(W112=0, 0, 1), W112/Y112),5)</f>
        <v>1.20699</v>
      </c>
      <c r="AD112" s="7"/>
      <c r="AE112" s="15">
        <f>ROUND(AE40+AE53+AE57+AE62+AE69+AE79+AE105+AE111,5)</f>
        <v>49193.49</v>
      </c>
      <c r="AF112" s="7"/>
      <c r="AG112" s="15">
        <f>ROUND(AG40+AG53+AG57+AG62+AG69+AG79+AG105+AG111,5)</f>
        <v>61010.65</v>
      </c>
      <c r="AH112" s="7"/>
      <c r="AI112" s="15">
        <f>ROUND((AE112-AG112),5)</f>
        <v>-11817.16</v>
      </c>
      <c r="AJ112" s="7"/>
      <c r="AK112" s="16">
        <f>ROUND(IF(AG112=0, IF(AE112=0, 0, 1), AE112/AG112),5)</f>
        <v>0.80630999999999997</v>
      </c>
      <c r="AL112" s="7"/>
      <c r="AM112" s="15">
        <f>ROUND(AM40+AM53+AM57+AM62+AM69+AM79+AM105+AM111,5)</f>
        <v>71336.820000000007</v>
      </c>
      <c r="AN112" s="7"/>
      <c r="AO112" s="15">
        <f>ROUND(AO40+AO53+AO57+AO62+AO69+AO79+AO105+AO111,5)</f>
        <v>60162.09</v>
      </c>
      <c r="AP112" s="7"/>
      <c r="AQ112" s="15">
        <f>ROUND((AM112-AO112),5)</f>
        <v>11174.73</v>
      </c>
      <c r="AR112" s="7"/>
      <c r="AS112" s="16">
        <f>ROUND(IF(AO112=0, IF(AM112=0, 0, 1), AM112/AO112),5)</f>
        <v>1.18574</v>
      </c>
      <c r="AT112" s="7"/>
      <c r="AU112" s="15">
        <f>ROUND(AU40+AU53+AU57+AU62+AU69+AU79+AU105+AU111,5)</f>
        <v>60270.7</v>
      </c>
      <c r="AV112" s="7"/>
      <c r="AW112" s="15">
        <f>ROUND(AW40+AW53+AW57+AW62+AW69+AW79+AW105+AW111,5)</f>
        <v>80038.59</v>
      </c>
      <c r="AX112" s="7"/>
      <c r="AY112" s="15">
        <f>ROUND((AU112-AW112),5)</f>
        <v>-19767.89</v>
      </c>
      <c r="AZ112" s="7"/>
      <c r="BA112" s="16">
        <f>ROUND(IF(AW112=0, IF(AU112=0, 0, 1), AU112/AW112),5)</f>
        <v>0.75302000000000002</v>
      </c>
      <c r="BB112" s="7"/>
      <c r="BC112" s="15">
        <f>ROUND(BC40+BC53+BC57+BC62+BC69+BC79+BC105+BC111,5)</f>
        <v>61649.34</v>
      </c>
      <c r="BD112" s="7"/>
      <c r="BE112" s="15">
        <f>ROUND(BE40+BE53+BE57+BE62+BE69+BE79+BE105+BE111,5)</f>
        <v>66687.14</v>
      </c>
      <c r="BF112" s="7"/>
      <c r="BG112" s="15">
        <f>ROUND((BC112-BE112),5)</f>
        <v>-5037.8</v>
      </c>
      <c r="BH112" s="7"/>
      <c r="BI112" s="16">
        <f>ROUND(IF(BE112=0, IF(BC112=0, 0, 1), BC112/BE112),5)</f>
        <v>0.92445999999999995</v>
      </c>
      <c r="BJ112" s="7"/>
      <c r="BK112" s="15">
        <f>ROUND(BK40+BK53+BK57+BK62+BK69+BK79+BK105+BK111,5)</f>
        <v>76824.66</v>
      </c>
      <c r="BL112" s="7"/>
      <c r="BM112" s="15">
        <f>ROUND(BM40+BM53+BM57+BM62+BM69+BM79+BM105+BM111,5)</f>
        <v>54852.86</v>
      </c>
      <c r="BN112" s="7"/>
      <c r="BO112" s="15">
        <f>ROUND((BK112-BM112),5)</f>
        <v>21971.8</v>
      </c>
      <c r="BP112" s="7"/>
      <c r="BQ112" s="16">
        <f>ROUND(IF(BM112=0, IF(BK112=0, 0, 1), BK112/BM112),5)</f>
        <v>1.40056</v>
      </c>
      <c r="BR112" s="7"/>
      <c r="BS112" s="15">
        <f>ROUND(BS40+BS53+BS57+BS62+BS69+BS79+BS105+BS111,5)</f>
        <v>78837.8</v>
      </c>
      <c r="BT112" s="7"/>
      <c r="BU112" s="15">
        <f>ROUND(BU40+BU53+BU57+BU62+BU69+BU79+BU105+BU111,5)</f>
        <v>98847.18</v>
      </c>
      <c r="BV112" s="7"/>
      <c r="BW112" s="15">
        <f>ROUND((BS112-BU112),5)</f>
        <v>-20009.38</v>
      </c>
      <c r="BX112" s="7"/>
      <c r="BY112" s="16">
        <f>ROUND(IF(BU112=0, IF(BS112=0, 0, 1), BS112/BU112),5)</f>
        <v>0.79757</v>
      </c>
      <c r="BZ112" s="7"/>
      <c r="CA112" s="15">
        <f>ROUND(CA40+CA53+CA57+CA62+CA69+CA79+CA105+CA111,5)</f>
        <v>53622.28</v>
      </c>
      <c r="CB112" s="7"/>
      <c r="CC112" s="15">
        <f>ROUND(CC40+CC53+CC57+CC62+CC69+CC79+CC105+CC111,5)</f>
        <v>66154.3</v>
      </c>
      <c r="CD112" s="7"/>
      <c r="CE112" s="15">
        <f>ROUND((CA112-CC112),5)</f>
        <v>-12532.02</v>
      </c>
      <c r="CF112" s="7"/>
      <c r="CG112" s="16">
        <f>ROUND(IF(CC112=0, IF(CA112=0, 0, 1), CA112/CC112),5)</f>
        <v>0.81055999999999995</v>
      </c>
      <c r="CH112" s="7"/>
      <c r="CI112" s="15">
        <f>ROUND(CI40+CI53+CI57+CI62+CI69+CI79+CI105+CI111,5)</f>
        <v>71349.97</v>
      </c>
      <c r="CJ112" s="7"/>
      <c r="CK112" s="15">
        <f>ROUND(CK40+CK53+CK57+CK62+CK69+CK79+CK105+CK111,5)</f>
        <v>95165.84</v>
      </c>
      <c r="CL112" s="7"/>
      <c r="CM112" s="15">
        <f>ROUND((CI112-CK112),5)</f>
        <v>-23815.87</v>
      </c>
      <c r="CN112" s="7"/>
      <c r="CO112" s="16">
        <f>ROUND(IF(CK112=0, IF(CI112=0, 0, 1), CI112/CK112),5)</f>
        <v>0.74973999999999996</v>
      </c>
      <c r="CP112" s="7"/>
      <c r="CQ112" s="15">
        <f>ROUND(CQ40+CQ53+CQ57+CQ62+CQ69+CQ79+CQ105+CQ111,5)</f>
        <v>131586.12</v>
      </c>
      <c r="CR112" s="7"/>
      <c r="CS112" s="15">
        <f>ROUND(CS40+CS53+CS57+CS62+CS69+CS79+CS105+CS111,5)</f>
        <v>71570.509999999995</v>
      </c>
      <c r="CT112" s="7"/>
      <c r="CU112" s="15">
        <f>ROUND((CQ112-CS112),5)</f>
        <v>60015.61</v>
      </c>
      <c r="CV112" s="7"/>
      <c r="CW112" s="16">
        <f>ROUND(IF(CS112=0, IF(CQ112=0, 0, 1), CQ112/CS112),5)</f>
        <v>1.8385499999999999</v>
      </c>
      <c r="CX112" s="7"/>
      <c r="CY112" s="15">
        <f t="shared" si="88"/>
        <v>824317.9</v>
      </c>
      <c r="CZ112" s="7"/>
      <c r="DA112" s="15">
        <f>ROUND(I112+Q112+Y112+AG112+AO112+AW112+BE112+BM112+BU112+CC112+CK112+CS112,5)</f>
        <v>830950</v>
      </c>
      <c r="DB112" s="7"/>
      <c r="DC112" s="15">
        <f>ROUND((CY112-DA112),5)</f>
        <v>-6632.1</v>
      </c>
      <c r="DD112" s="7"/>
      <c r="DE112" s="16">
        <f>ROUND(IF(DA112=0, IF(CY112=0, 0, 1), CY112/DA112),5)</f>
        <v>0.99202000000000001</v>
      </c>
    </row>
    <row r="113" spans="1:109" ht="15.75" thickBot="1" x14ac:dyDescent="0.3">
      <c r="A113" s="2"/>
      <c r="B113" s="2" t="s">
        <v>115</v>
      </c>
      <c r="C113" s="2"/>
      <c r="D113" s="2"/>
      <c r="E113" s="2"/>
      <c r="F113" s="2"/>
      <c r="G113" s="15">
        <f>ROUND(G3+G39-G112,5)</f>
        <v>297824.28999999998</v>
      </c>
      <c r="H113" s="7"/>
      <c r="I113" s="15">
        <f>ROUND(I3+I39-I112,5)</f>
        <v>287702.36</v>
      </c>
      <c r="J113" s="7"/>
      <c r="K113" s="15">
        <f>ROUND((G113-I113),5)</f>
        <v>10121.93</v>
      </c>
      <c r="L113" s="7"/>
      <c r="M113" s="16">
        <f>ROUND(IF(I113=0, IF(G113=0, 0, 1), G113/I113),5)</f>
        <v>1.03518</v>
      </c>
      <c r="N113" s="7"/>
      <c r="O113" s="15">
        <f>ROUND(O3+O39-O112,5)</f>
        <v>37932.18</v>
      </c>
      <c r="P113" s="7"/>
      <c r="Q113" s="15">
        <f>ROUND(Q3+Q39-Q112,5)</f>
        <v>25295.74</v>
      </c>
      <c r="R113" s="7"/>
      <c r="S113" s="15">
        <f>ROUND((O113-Q113),5)</f>
        <v>12636.44</v>
      </c>
      <c r="T113" s="7"/>
      <c r="U113" s="16">
        <f>ROUND(IF(Q113=0, IF(O113=0, 0, 1), O113/Q113),5)</f>
        <v>1.4995499999999999</v>
      </c>
      <c r="V113" s="7"/>
      <c r="W113" s="15">
        <f>ROUND(W3+W39-W112,5)</f>
        <v>-51586.78</v>
      </c>
      <c r="X113" s="7"/>
      <c r="Y113" s="15">
        <f>ROUND(Y3+Y39-Y112,5)</f>
        <v>-8568.94</v>
      </c>
      <c r="Z113" s="7"/>
      <c r="AA113" s="15">
        <f>ROUND((W113-Y113),5)</f>
        <v>-43017.84</v>
      </c>
      <c r="AB113" s="7"/>
      <c r="AC113" s="16">
        <f>ROUND(IF(Y113=0, IF(W113=0, 0, 1), W113/Y113),5)</f>
        <v>6.0202099999999996</v>
      </c>
      <c r="AD113" s="7"/>
      <c r="AE113" s="15">
        <f>ROUND(AE3+AE39-AE112,5)</f>
        <v>89671.72</v>
      </c>
      <c r="AF113" s="7"/>
      <c r="AG113" s="15">
        <f>ROUND(AG3+AG39-AG112,5)</f>
        <v>-5710.65</v>
      </c>
      <c r="AH113" s="7"/>
      <c r="AI113" s="15">
        <f>ROUND((AE113-AG113),5)</f>
        <v>95382.37</v>
      </c>
      <c r="AJ113" s="7"/>
      <c r="AK113" s="16">
        <f>ROUND(IF(AG113=0, IF(AE113=0, 0, 1), AE113/AG113),5)</f>
        <v>-15.702540000000001</v>
      </c>
      <c r="AL113" s="7"/>
      <c r="AM113" s="15">
        <f>ROUND(AM3+AM39-AM112,5)</f>
        <v>-29127.57</v>
      </c>
      <c r="AN113" s="7"/>
      <c r="AO113" s="15">
        <f>ROUND(AO3+AO39-AO112,5)</f>
        <v>18587.91</v>
      </c>
      <c r="AP113" s="7"/>
      <c r="AQ113" s="15">
        <f>ROUND((AM113-AO113),5)</f>
        <v>-47715.48</v>
      </c>
      <c r="AR113" s="7"/>
      <c r="AS113" s="16">
        <f>ROUND(IF(AO113=0, IF(AM113=0, 0, 1), AM113/AO113),5)</f>
        <v>-1.5670200000000001</v>
      </c>
      <c r="AT113" s="7"/>
      <c r="AU113" s="15">
        <f>ROUND(AU3+AU39-AU112,5)</f>
        <v>-21997.38</v>
      </c>
      <c r="AV113" s="7"/>
      <c r="AW113" s="15">
        <f>ROUND(AW3+AW39-AW112,5)</f>
        <v>-27838.59</v>
      </c>
      <c r="AX113" s="7"/>
      <c r="AY113" s="15">
        <f>ROUND((AU113-AW113),5)</f>
        <v>5841.21</v>
      </c>
      <c r="AZ113" s="7"/>
      <c r="BA113" s="16">
        <f>ROUND(IF(AW113=0, IF(AU113=0, 0, 1), AU113/AW113),5)</f>
        <v>0.79017999999999999</v>
      </c>
      <c r="BB113" s="7"/>
      <c r="BC113" s="15">
        <f>ROUND(BC3+BC39-BC112,5)</f>
        <v>-5939.31</v>
      </c>
      <c r="BD113" s="7"/>
      <c r="BE113" s="15">
        <f>ROUND(BE3+BE39-BE112,5)</f>
        <v>62.86</v>
      </c>
      <c r="BF113" s="7"/>
      <c r="BG113" s="15">
        <f>ROUND((BC113-BE113),5)</f>
        <v>-6002.17</v>
      </c>
      <c r="BH113" s="7"/>
      <c r="BI113" s="16">
        <f>ROUND(IF(BE113=0, IF(BC113=0, 0, 1), BC113/BE113),5)</f>
        <v>-94.484729999999999</v>
      </c>
      <c r="BJ113" s="7"/>
      <c r="BK113" s="15">
        <f>ROUND(BK3+BK39-BK112,5)</f>
        <v>-49389.23</v>
      </c>
      <c r="BL113" s="7"/>
      <c r="BM113" s="15">
        <f>ROUND(BM3+BM39-BM112,5)</f>
        <v>-23612.86</v>
      </c>
      <c r="BN113" s="7"/>
      <c r="BO113" s="15">
        <f>ROUND((BK113-BM113),5)</f>
        <v>-25776.37</v>
      </c>
      <c r="BP113" s="7"/>
      <c r="BQ113" s="16">
        <f>ROUND(IF(BM113=0, IF(BK113=0, 0, 1), BK113/BM113),5)</f>
        <v>2.0916199999999998</v>
      </c>
      <c r="BR113" s="7"/>
      <c r="BS113" s="15">
        <f>ROUND(BS3+BS39-BS112,5)</f>
        <v>-62919.96</v>
      </c>
      <c r="BT113" s="7"/>
      <c r="BU113" s="15">
        <f>ROUND(BU3+BU39-BU112,5)</f>
        <v>-66147.179999999993</v>
      </c>
      <c r="BV113" s="7"/>
      <c r="BW113" s="15">
        <f>ROUND((BS113-BU113),5)</f>
        <v>3227.22</v>
      </c>
      <c r="BX113" s="7"/>
      <c r="BY113" s="16">
        <f>ROUND(IF(BU113=0, IF(BS113=0, 0, 1), BS113/BU113),5)</f>
        <v>0.95121</v>
      </c>
      <c r="BZ113" s="7"/>
      <c r="CA113" s="15">
        <f>ROUND(CA3+CA39-CA112,5)</f>
        <v>-31531.11</v>
      </c>
      <c r="CB113" s="7"/>
      <c r="CC113" s="15">
        <f>ROUND(CC3+CC39-CC112,5)</f>
        <v>-48854.3</v>
      </c>
      <c r="CD113" s="7"/>
      <c r="CE113" s="15">
        <f>ROUND((CA113-CC113),5)</f>
        <v>17323.189999999999</v>
      </c>
      <c r="CF113" s="7"/>
      <c r="CG113" s="16">
        <f>ROUND(IF(CC113=0, IF(CA113=0, 0, 1), CA113/CC113),5)</f>
        <v>0.64541000000000004</v>
      </c>
      <c r="CH113" s="7"/>
      <c r="CI113" s="15">
        <f>ROUND(CI3+CI39-CI112,5)</f>
        <v>-64146.04</v>
      </c>
      <c r="CJ113" s="7"/>
      <c r="CK113" s="15">
        <f>ROUND(CK3+CK39-CK112,5)</f>
        <v>-86715.839999999997</v>
      </c>
      <c r="CL113" s="7"/>
      <c r="CM113" s="15">
        <f>ROUND((CI113-CK113),5)</f>
        <v>22569.8</v>
      </c>
      <c r="CN113" s="7"/>
      <c r="CO113" s="16">
        <f>ROUND(IF(CK113=0, IF(CI113=0, 0, 1), CI113/CK113),5)</f>
        <v>0.73973</v>
      </c>
      <c r="CP113" s="7"/>
      <c r="CQ113" s="15">
        <f>ROUND(CQ3+CQ39-CQ112,5)</f>
        <v>-127829.94</v>
      </c>
      <c r="CR113" s="7"/>
      <c r="CS113" s="15">
        <f>ROUND(CS3+CS39-CS112,5)</f>
        <v>-65370.51</v>
      </c>
      <c r="CT113" s="7"/>
      <c r="CU113" s="15">
        <f>ROUND((CQ113-CS113),5)</f>
        <v>-62459.43</v>
      </c>
      <c r="CV113" s="7"/>
      <c r="CW113" s="16">
        <f>ROUND(IF(CS113=0, IF(CQ113=0, 0, 1), CQ113/CS113),5)</f>
        <v>1.95547</v>
      </c>
      <c r="CX113" s="7"/>
      <c r="CY113" s="15">
        <f t="shared" si="88"/>
        <v>-19039.13</v>
      </c>
      <c r="CZ113" s="7"/>
      <c r="DA113" s="15">
        <f>ROUND(I113+Q113+Y113+AG113+AO113+AW113+BE113+BM113+BU113+CC113+CK113+CS113,5)</f>
        <v>-1170</v>
      </c>
      <c r="DB113" s="7"/>
      <c r="DC113" s="15">
        <f>ROUND((CY113-DA113),5)</f>
        <v>-17869.13</v>
      </c>
      <c r="DD113" s="7"/>
      <c r="DE113" s="16">
        <f>ROUND(IF(DA113=0, IF(CY113=0, 0, 1), CY113/DA113),5)</f>
        <v>16.272760000000002</v>
      </c>
    </row>
    <row r="114" spans="1:109" s="19" customFormat="1" ht="12" thickBot="1" x14ac:dyDescent="0.25">
      <c r="A114" s="2" t="s">
        <v>116</v>
      </c>
      <c r="B114" s="2"/>
      <c r="C114" s="2"/>
      <c r="D114" s="2"/>
      <c r="E114" s="2"/>
      <c r="F114" s="2"/>
      <c r="G114" s="17">
        <f>G113</f>
        <v>297824.28999999998</v>
      </c>
      <c r="H114" s="2"/>
      <c r="I114" s="17">
        <f>I113</f>
        <v>287702.36</v>
      </c>
      <c r="J114" s="2"/>
      <c r="K114" s="17">
        <f>ROUND((G114-I114),5)</f>
        <v>10121.93</v>
      </c>
      <c r="L114" s="2"/>
      <c r="M114" s="18">
        <f>ROUND(IF(I114=0, IF(G114=0, 0, 1), G114/I114),5)</f>
        <v>1.03518</v>
      </c>
      <c r="N114" s="2"/>
      <c r="O114" s="17">
        <f>O113</f>
        <v>37932.18</v>
      </c>
      <c r="P114" s="2"/>
      <c r="Q114" s="17">
        <f>Q113</f>
        <v>25295.74</v>
      </c>
      <c r="R114" s="2"/>
      <c r="S114" s="17">
        <f>ROUND((O114-Q114),5)</f>
        <v>12636.44</v>
      </c>
      <c r="T114" s="2"/>
      <c r="U114" s="18">
        <f>ROUND(IF(Q114=0, IF(O114=0, 0, 1), O114/Q114),5)</f>
        <v>1.4995499999999999</v>
      </c>
      <c r="V114" s="2"/>
      <c r="W114" s="17">
        <f>W113</f>
        <v>-51586.78</v>
      </c>
      <c r="X114" s="2"/>
      <c r="Y114" s="17">
        <f>Y113</f>
        <v>-8568.94</v>
      </c>
      <c r="Z114" s="2"/>
      <c r="AA114" s="17">
        <f>ROUND((W114-Y114),5)</f>
        <v>-43017.84</v>
      </c>
      <c r="AB114" s="2"/>
      <c r="AC114" s="18">
        <f>ROUND(IF(Y114=0, IF(W114=0, 0, 1), W114/Y114),5)</f>
        <v>6.0202099999999996</v>
      </c>
      <c r="AD114" s="2"/>
      <c r="AE114" s="17">
        <f>AE113</f>
        <v>89671.72</v>
      </c>
      <c r="AF114" s="2"/>
      <c r="AG114" s="17">
        <f>AG113</f>
        <v>-5710.65</v>
      </c>
      <c r="AH114" s="2"/>
      <c r="AI114" s="17">
        <f>ROUND((AE114-AG114),5)</f>
        <v>95382.37</v>
      </c>
      <c r="AJ114" s="2"/>
      <c r="AK114" s="18">
        <f>ROUND(IF(AG114=0, IF(AE114=0, 0, 1), AE114/AG114),5)</f>
        <v>-15.702540000000001</v>
      </c>
      <c r="AL114" s="2"/>
      <c r="AM114" s="17">
        <f>AM113</f>
        <v>-29127.57</v>
      </c>
      <c r="AN114" s="2"/>
      <c r="AO114" s="17">
        <f>AO113</f>
        <v>18587.91</v>
      </c>
      <c r="AP114" s="2"/>
      <c r="AQ114" s="17">
        <f>ROUND((AM114-AO114),5)</f>
        <v>-47715.48</v>
      </c>
      <c r="AR114" s="2"/>
      <c r="AS114" s="18">
        <f>ROUND(IF(AO114=0, IF(AM114=0, 0, 1), AM114/AO114),5)</f>
        <v>-1.5670200000000001</v>
      </c>
      <c r="AT114" s="2"/>
      <c r="AU114" s="17">
        <f>AU113</f>
        <v>-21997.38</v>
      </c>
      <c r="AV114" s="2"/>
      <c r="AW114" s="17">
        <f>AW113</f>
        <v>-27838.59</v>
      </c>
      <c r="AX114" s="2"/>
      <c r="AY114" s="17">
        <f>ROUND((AU114-AW114),5)</f>
        <v>5841.21</v>
      </c>
      <c r="AZ114" s="2"/>
      <c r="BA114" s="18">
        <f>ROUND(IF(AW114=0, IF(AU114=0, 0, 1), AU114/AW114),5)</f>
        <v>0.79017999999999999</v>
      </c>
      <c r="BB114" s="2"/>
      <c r="BC114" s="17">
        <f>BC113</f>
        <v>-5939.31</v>
      </c>
      <c r="BD114" s="2"/>
      <c r="BE114" s="17">
        <f>BE113</f>
        <v>62.86</v>
      </c>
      <c r="BF114" s="2"/>
      <c r="BG114" s="17">
        <f>ROUND((BC114-BE114),5)</f>
        <v>-6002.17</v>
      </c>
      <c r="BH114" s="2"/>
      <c r="BI114" s="18">
        <f>ROUND(IF(BE114=0, IF(BC114=0, 0, 1), BC114/BE114),5)</f>
        <v>-94.484729999999999</v>
      </c>
      <c r="BJ114" s="2"/>
      <c r="BK114" s="17">
        <f>BK113</f>
        <v>-49389.23</v>
      </c>
      <c r="BL114" s="2"/>
      <c r="BM114" s="17">
        <f>BM113</f>
        <v>-23612.86</v>
      </c>
      <c r="BN114" s="2"/>
      <c r="BO114" s="17">
        <f>ROUND((BK114-BM114),5)</f>
        <v>-25776.37</v>
      </c>
      <c r="BP114" s="2"/>
      <c r="BQ114" s="18">
        <f>ROUND(IF(BM114=0, IF(BK114=0, 0, 1), BK114/BM114),5)</f>
        <v>2.0916199999999998</v>
      </c>
      <c r="BR114" s="2"/>
      <c r="BS114" s="17">
        <f>BS113</f>
        <v>-62919.96</v>
      </c>
      <c r="BT114" s="2"/>
      <c r="BU114" s="17">
        <f>BU113</f>
        <v>-66147.179999999993</v>
      </c>
      <c r="BV114" s="2"/>
      <c r="BW114" s="17">
        <f>ROUND((BS114-BU114),5)</f>
        <v>3227.22</v>
      </c>
      <c r="BX114" s="2"/>
      <c r="BY114" s="18">
        <f>ROUND(IF(BU114=0, IF(BS114=0, 0, 1), BS114/BU114),5)</f>
        <v>0.95121</v>
      </c>
      <c r="BZ114" s="2"/>
      <c r="CA114" s="17">
        <f>CA113</f>
        <v>-31531.11</v>
      </c>
      <c r="CB114" s="2"/>
      <c r="CC114" s="17">
        <f>CC113</f>
        <v>-48854.3</v>
      </c>
      <c r="CD114" s="2"/>
      <c r="CE114" s="17">
        <f>ROUND((CA114-CC114),5)</f>
        <v>17323.189999999999</v>
      </c>
      <c r="CF114" s="2"/>
      <c r="CG114" s="18">
        <f>ROUND(IF(CC114=0, IF(CA114=0, 0, 1), CA114/CC114),5)</f>
        <v>0.64541000000000004</v>
      </c>
      <c r="CH114" s="2"/>
      <c r="CI114" s="17">
        <f>CI113</f>
        <v>-64146.04</v>
      </c>
      <c r="CJ114" s="2"/>
      <c r="CK114" s="17">
        <f>CK113</f>
        <v>-86715.839999999997</v>
      </c>
      <c r="CL114" s="2"/>
      <c r="CM114" s="17">
        <f>ROUND((CI114-CK114),5)</f>
        <v>22569.8</v>
      </c>
      <c r="CN114" s="2"/>
      <c r="CO114" s="18">
        <f>ROUND(IF(CK114=0, IF(CI114=0, 0, 1), CI114/CK114),5)</f>
        <v>0.73973</v>
      </c>
      <c r="CP114" s="2"/>
      <c r="CQ114" s="17">
        <f>CQ113</f>
        <v>-127829.94</v>
      </c>
      <c r="CR114" s="2"/>
      <c r="CS114" s="17">
        <f>CS113</f>
        <v>-65370.51</v>
      </c>
      <c r="CT114" s="2"/>
      <c r="CU114" s="17">
        <f>ROUND((CQ114-CS114),5)</f>
        <v>-62459.43</v>
      </c>
      <c r="CV114" s="2"/>
      <c r="CW114" s="18">
        <f>ROUND(IF(CS114=0, IF(CQ114=0, 0, 1), CQ114/CS114),5)</f>
        <v>1.95547</v>
      </c>
      <c r="CX114" s="2"/>
      <c r="CY114" s="17">
        <f t="shared" si="88"/>
        <v>-19039.13</v>
      </c>
      <c r="CZ114" s="2"/>
      <c r="DA114" s="17">
        <f>ROUND(I114+Q114+Y114+AG114+AO114+AW114+BE114+BM114+BU114+CC114+CK114+CS114,5)</f>
        <v>-1170</v>
      </c>
      <c r="DB114" s="2"/>
      <c r="DC114" s="17">
        <f>ROUND((CY114-DA114),5)</f>
        <v>-17869.13</v>
      </c>
      <c r="DD114" s="2"/>
      <c r="DE114" s="18">
        <f>ROUND(IF(DA114=0, IF(CY114=0, 0, 1), CY114/DA114),5)</f>
        <v>16.272760000000002</v>
      </c>
    </row>
    <row r="115" spans="1:109" ht="15.75" thickTop="1" x14ac:dyDescent="0.25"/>
  </sheetData>
  <pageMargins left="0.7" right="0.7" top="0.75" bottom="0.75" header="0.1" footer="0.3"/>
  <pageSetup orientation="portrait" horizontalDpi="4294967295" verticalDpi="4294967295" r:id="rId1"/>
  <headerFooter>
    <oddHeader>&amp;L&amp;"Arial,Bold"&amp;8 3:45 PM
&amp;"Arial,Bold"&amp;8 01/18/19
&amp;"Arial,Bold"&amp;8 Accrual Basis&amp;C&amp;"Arial,Bold"&amp;12 Council of Industrial Boiler Owners
&amp;"Arial,Bold"&amp;14 Profit &amp;&amp; Loss Budget vs. Actual
&amp;"Arial,Bold"&amp;10 January through December 2018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QuickBooks Desktop Export Tips</vt:lpstr>
      <vt:lpstr>Sheet1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Connie Sweeney</dc:creator>
  <cp:lastModifiedBy>Bessette</cp:lastModifiedBy>
  <dcterms:created xsi:type="dcterms:W3CDTF">2019-01-18T20:45:42Z</dcterms:created>
  <dcterms:modified xsi:type="dcterms:W3CDTF">2019-01-18T21:23:01Z</dcterms:modified>
</cp:coreProperties>
</file>